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f661eebdbc3d366/Philly/Examples/Transport/"/>
    </mc:Choice>
  </mc:AlternateContent>
  <xr:revisionPtr revIDLastSave="270" documentId="8_{E4069E94-B03F-4DB9-B631-DDDD2CADC83F}" xr6:coauthVersionLast="47" xr6:coauthVersionMax="47" xr10:uidLastSave="{86AB78C6-19F4-4317-880A-DE8DBA478CFA}"/>
  <bookViews>
    <workbookView xWindow="1995" yWindow="480" windowWidth="23370" windowHeight="20880" xr2:uid="{898BA662-0CD0-4176-92C6-C864D45D7E84}"/>
  </bookViews>
  <sheets>
    <sheet name="Flow Routing" sheetId="1" r:id="rId1"/>
    <sheet name="Stream Routing" sheetId="2" r:id="rId2"/>
    <sheet name="Kinematic Wave" sheetId="3" r:id="rId3"/>
    <sheet name="Dynamic Flow" sheetId="4" r:id="rId4"/>
    <sheet name="HYD Linkage" sheetId="5" r:id="rId5"/>
    <sheet name="1-D Lak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3" i="2"/>
</calcChain>
</file>

<file path=xl/sharedStrings.xml><?xml version="1.0" encoding="utf-8"?>
<sst xmlns="http://schemas.openxmlformats.org/spreadsheetml/2006/main" count="148" uniqueCount="46">
  <si>
    <t>Seg #</t>
  </si>
  <si>
    <t>Segment</t>
  </si>
  <si>
    <t>Volume</t>
  </si>
  <si>
    <t>Length</t>
  </si>
  <si>
    <t>Slope</t>
  </si>
  <si>
    <t>Minimum Depth</t>
  </si>
  <si>
    <t>Roughness</t>
  </si>
  <si>
    <t>Depth Mult</t>
  </si>
  <si>
    <t>Depth Exp</t>
  </si>
  <si>
    <t>Avg Vel</t>
  </si>
  <si>
    <t>Vel Exp</t>
  </si>
  <si>
    <t>From</t>
  </si>
  <si>
    <t>To</t>
  </si>
  <si>
    <t>Inflow</t>
  </si>
  <si>
    <t>Outflow</t>
  </si>
  <si>
    <t>Segment_2</t>
  </si>
  <si>
    <t>Segment_3</t>
  </si>
  <si>
    <t>Segment_4</t>
  </si>
  <si>
    <t>Segment_5</t>
  </si>
  <si>
    <t>Segment_6</t>
  </si>
  <si>
    <t>Segment_7</t>
  </si>
  <si>
    <t>Segment_8</t>
  </si>
  <si>
    <t>Segment_9</t>
  </si>
  <si>
    <t>Segment_10</t>
  </si>
  <si>
    <t>Segment_11</t>
  </si>
  <si>
    <t>Segment_12</t>
  </si>
  <si>
    <t>Segment_13</t>
  </si>
  <si>
    <t>Segment_14</t>
  </si>
  <si>
    <t>Side Slope</t>
  </si>
  <si>
    <t>Weir Height</t>
  </si>
  <si>
    <t>Weir Type</t>
  </si>
  <si>
    <t>Date</t>
  </si>
  <si>
    <t>Time</t>
  </si>
  <si>
    <t>Flow</t>
  </si>
  <si>
    <t>Output</t>
  </si>
  <si>
    <t>Flow In</t>
  </si>
  <si>
    <t>Water Velocity</t>
  </si>
  <si>
    <t>Segment Depth</t>
  </si>
  <si>
    <t>Tracer</t>
  </si>
  <si>
    <t>Segment Width</t>
  </si>
  <si>
    <t>Initial Surface Elevation</t>
  </si>
  <si>
    <t>Average Depth</t>
  </si>
  <si>
    <t>Average Width</t>
  </si>
  <si>
    <t>Bottom Elevation</t>
  </si>
  <si>
    <t>Elevation</t>
  </si>
  <si>
    <t>Tidal Boundary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</si>
</sst>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wrapText="1"/>
    </xf>
    <xf numFmtId="0" fontId="0" fillId="0" borderId="4" xfId="0" applyBorder="1"/>
    <xf numFmtId="0" fontId="0" fillId="3" borderId="4" xfId="0" applyFill="1" applyBorder="1"/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14" fontId="0" fillId="0" borderId="4" xfId="0" applyNumberFormat="1" applyBorder="1"/>
    <xf numFmtId="21" fontId="0" fillId="0" borderId="4" xfId="0" applyNumberFormat="1" applyBorder="1"/>
    <xf numFmtId="0" fontId="1" fillId="2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164" fontId="0" fillId="0" borderId="4" xfId="0" applyNumberFormat="1" applyBorder="1"/>
    <xf numFmtId="0" fontId="0" fillId="4" borderId="0" xfId="0" applyFill="1"/>
    <xf numFmtId="0" fontId="0" fillId="4" borderId="3" xfId="0" applyFill="1" applyBorder="1"/>
    <xf numFmtId="0" fontId="0" fillId="4" borderId="1" xfId="0" applyFill="1" applyBorder="1"/>
    <xf numFmtId="0" fontId="0" fillId="0" borderId="1" xfId="0" applyBorder="1"/>
    <xf numFmtId="0" fontId="0" fillId="0" borderId="3" xfId="0" applyBorder="1"/>
    <xf numFmtId="14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86">
    <dxf>
      <numFmt numFmtId="26" formatCode="h:mm:ss"/>
    </dxf>
    <dxf>
      <numFmt numFmtId="19" formatCode="m/d/yyyy"/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alignment horizontal="center" vertical="bottom" textRotation="0" wrapText="1" indent="0" justifyLastLine="0" shrinkToFit="0" readingOrder="0"/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/>
        </top>
        <bottom/>
      </border>
    </dxf>
    <dxf>
      <fill>
        <patternFill patternType="solid">
          <fgColor indexed="64"/>
          <bgColor theme="0" tint="-0.249977111117893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alignment horizontal="center" vertical="bottom" textRotation="0" wrapText="1" indent="0" justifyLastLine="0" shrinkToFit="0" readingOrder="0"/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104775</xdr:colOff>
      <xdr:row>17</xdr:row>
      <xdr:rowOff>95250</xdr:rowOff>
    </xdr:from>
    <xdr:to>
      <xdr:col>12</xdr:col>
      <xdr:colOff>448620</xdr:colOff>
      <xdr:row>23</xdr:row>
      <xdr:rowOff>85883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A4D936-BDEB-D421-2C44-96B26C98E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2650" y="3524250"/>
          <a:ext cx="6773220" cy="113363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9E0A14-F7AD-478D-9562-F10DFF3ACCF9}" name="Table25" displayName="Table25" ref="A2:R17" totalsRowShown="0" headerRowDxfId="85" dataDxfId="84">
  <tableColumns count="18">
    <tableColumn id="1" xr3:uid="{99153202-5081-44EA-9D74-FED47E0819AB}" name="Seg #" dataDxfId="83"/>
    <tableColumn id="2" xr3:uid="{CD0505D1-DD60-4E59-8F4E-0DED7FC2E926}" name="Segment" dataDxfId="82"/>
    <tableColumn id="3" xr3:uid="{940CD069-F312-4BD5-B7A2-AE8CB0FAA210}" name="Volume" dataDxfId="81"/>
    <tableColumn id="4" xr3:uid="{1599CD34-B812-4F72-B856-A880E2C124D9}" name="Length" dataDxfId="80"/>
    <tableColumn id="18" xr3:uid="{6BD67D11-B990-48CA-8A82-8137297FB162}" name="Average Width" dataDxfId="79"/>
    <tableColumn id="5" xr3:uid="{ECB93C3E-CFFA-4345-ACC6-0CA2C6712C9C}" name="Bottom Elevation" dataDxfId="78"/>
    <tableColumn id="6" xr3:uid="{34439925-88B6-47C9-ADB3-1405D4A3ADCE}" name="Slope" dataDxfId="77"/>
    <tableColumn id="7" xr3:uid="{468425C8-8935-4044-850F-3381E7B83B68}" name="Minimum Depth" dataDxfId="76"/>
    <tableColumn id="8" xr3:uid="{76E0D236-C473-450D-9014-406B6B86F03B}" name="Roughness" dataDxfId="75"/>
    <tableColumn id="9" xr3:uid="{B5B10250-BA33-4F8F-A70B-F22FE8411E4B}" name="Average Depth" dataDxfId="74"/>
    <tableColumn id="17" xr3:uid="{63E3D63D-70D7-405D-B678-D8B1514D2D98}" name="Initial Surface Elevation" dataDxfId="73"/>
    <tableColumn id="10" xr3:uid="{A0813DEB-AFAF-489E-947C-93D63C3D0630}" name="Depth Mult" dataDxfId="72"/>
    <tableColumn id="11" xr3:uid="{85B355CD-2B9F-4D8B-A51C-3BE4CD513897}" name="Depth Exp" dataDxfId="71"/>
    <tableColumn id="12" xr3:uid="{D6A48320-16E7-450C-9F58-48E18F1D6BC5}" name="Avg Vel" dataDxfId="70"/>
    <tableColumn id="13" xr3:uid="{232C4B63-022F-4482-94CB-0C5B707E1EC3}" name="Vel Exp" dataDxfId="69"/>
    <tableColumn id="14" xr3:uid="{039D3CA3-E736-4D8A-841A-ED666427D5D2}" name="Side Slope" dataDxfId="68"/>
    <tableColumn id="15" xr3:uid="{804313C0-769C-48DB-A9F1-97D41C7103E4}" name="Weir Height" dataDxfId="67"/>
    <tableColumn id="16" xr3:uid="{E6EB1CA7-3181-4542-B73E-724D92D97017}" name="Weir Type" dataDxfId="6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F690046-0904-4CBC-85FE-7B398C78B052}" name="Table5" displayName="Table5" ref="C25:D41" totalsRowShown="0" headerRowDxfId="65" dataDxfId="64">
  <tableColumns count="2">
    <tableColumn id="1" xr3:uid="{266D6D5D-E3A6-4515-A464-291D78A991B2}" name="From" dataDxfId="63"/>
    <tableColumn id="2" xr3:uid="{D3F1F35B-64D4-41EF-95B5-FF29856BBB11}" name="To" dataDxfId="62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8BE2139-20B6-4755-B06B-D5A681CA40AE}" name="Table256" displayName="Table256" ref="A2:R17" totalsRowShown="0" headerRowDxfId="61" dataDxfId="60">
  <tableColumns count="18">
    <tableColumn id="1" xr3:uid="{69B7CED1-5BCB-49E6-B0C0-77544D43D906}" name="Seg #" dataDxfId="59"/>
    <tableColumn id="2" xr3:uid="{2F412822-EC23-4874-B291-E1F994512DCF}" name="Segment" dataDxfId="58"/>
    <tableColumn id="3" xr3:uid="{30260DED-6C27-4289-B098-8DB5D7F254B4}" name="Volume" dataDxfId="57">
      <calculatedColumnFormula>Table256[[#This Row],[Length]]*Table256[[#This Row],[Average Width]]*Table256[[#This Row],[Average Depth]]</calculatedColumnFormula>
    </tableColumn>
    <tableColumn id="4" xr3:uid="{8FCA4B91-EC73-436C-B872-382BE68F5C17}" name="Length" dataDxfId="56"/>
    <tableColumn id="18" xr3:uid="{F90DCB83-CE64-46C2-8604-4CC71D652D92}" name="Average Width" dataDxfId="55"/>
    <tableColumn id="5" xr3:uid="{8FA0A200-9442-4735-997E-6F0CFD8A7CF1}" name="Bottom Elevation" dataDxfId="54"/>
    <tableColumn id="6" xr3:uid="{675180FC-8565-4EDF-9693-027430AA9A97}" name="Slope" dataDxfId="53"/>
    <tableColumn id="7" xr3:uid="{3F9AAE82-8FAE-459F-8967-C999D0896163}" name="Minimum Depth" dataDxfId="52"/>
    <tableColumn id="8" xr3:uid="{EAE38C63-F656-4BCF-964C-83796013EDFD}" name="Roughness" dataDxfId="51"/>
    <tableColumn id="9" xr3:uid="{82D4DDE1-836A-49DB-9290-A1BF2C23C4C0}" name="Average Depth" dataDxfId="50"/>
    <tableColumn id="17" xr3:uid="{CE1DC331-0AC7-4F07-B790-29A14E004449}" name="Initial Surface Elevation" dataDxfId="49"/>
    <tableColumn id="10" xr3:uid="{5C15B219-8DFE-4B78-A6E5-A991450E3A13}" name="Depth Mult" dataDxfId="48"/>
    <tableColumn id="11" xr3:uid="{1E66DB5A-8E0A-4D9B-A7F1-D772BB64CAA7}" name="Depth Exp" dataDxfId="47"/>
    <tableColumn id="12" xr3:uid="{0AB40547-BB4B-4835-8164-857E362B36CB}" name="Avg Vel" dataDxfId="46"/>
    <tableColumn id="13" xr3:uid="{FC4D3AED-87BA-4DDA-A58E-1DF6EA109FC3}" name="Vel Exp" dataDxfId="45"/>
    <tableColumn id="14" xr3:uid="{999D68F5-1708-4CF4-9815-FFA3CDB0B295}" name="Side Slope" dataDxfId="44"/>
    <tableColumn id="15" xr3:uid="{9D1DE62E-2354-4436-BD32-4383AA6503C1}" name="Weir Height" dataDxfId="43"/>
    <tableColumn id="16" xr3:uid="{31539D56-8855-4E54-AFB5-9A082CCDE211}" name="Weir Type" dataDxfId="42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7C6EE31-232D-4CF7-AE65-CFF31F8B1A2F}" name="Table2567" displayName="Table2567" ref="A2:R17" totalsRowShown="0" headerRowDxfId="41" dataDxfId="40">
  <tableColumns count="18">
    <tableColumn id="1" xr3:uid="{91AE58E4-EA1C-4F07-80F2-A44C35B8627D}" name="Seg #" dataDxfId="39"/>
    <tableColumn id="2" xr3:uid="{F37ED65A-A9B5-410A-89BB-3E37C1562CDF}" name="Segment" dataDxfId="38"/>
    <tableColumn id="3" xr3:uid="{83361E07-7167-4ED8-B279-C8E8E18570F0}" name="Volume" dataDxfId="37">
      <calculatedColumnFormula>Table2567[[#This Row],[Length]]*Table2567[[#This Row],[Average Width]]*Table2567[[#This Row],[Average Depth]]</calculatedColumnFormula>
    </tableColumn>
    <tableColumn id="4" xr3:uid="{E9163080-FB59-45A7-9B39-1E7119C4C2C3}" name="Length" dataDxfId="36"/>
    <tableColumn id="18" xr3:uid="{4B89AC2B-B8FE-4704-8241-7F5E40283526}" name="Average Width" dataDxfId="35"/>
    <tableColumn id="5" xr3:uid="{F32ABF49-622A-4055-9D5C-204F539F3DBD}" name="Bottom Elevation" dataDxfId="34"/>
    <tableColumn id="6" xr3:uid="{2D320C41-4289-43F5-8181-2F889EC16C0D}" name="Slope" dataDxfId="33"/>
    <tableColumn id="7" xr3:uid="{08818E0B-00CC-4CF5-A867-227D0B149FFB}" name="Minimum Depth" dataDxfId="32"/>
    <tableColumn id="8" xr3:uid="{4EE619F3-4FCD-4FBB-8EA1-9DC6E9489784}" name="Roughness" dataDxfId="31"/>
    <tableColumn id="9" xr3:uid="{3420BA5B-6941-4A86-958E-650194133C5A}" name="Average Depth" dataDxfId="30"/>
    <tableColumn id="17" xr3:uid="{49843083-6033-49B9-93EA-397BA9CB9A32}" name="Initial Surface Elevation" dataDxfId="29"/>
    <tableColumn id="10" xr3:uid="{B087A9A1-BEB3-475F-A96E-B03250617C3D}" name="Depth Mult" dataDxfId="28"/>
    <tableColumn id="11" xr3:uid="{AD3A892A-C931-453C-9C5C-61D94C7DD168}" name="Depth Exp" dataDxfId="27"/>
    <tableColumn id="12" xr3:uid="{A6DDAEF8-FCA0-4526-A009-8D0F179EA394}" name="Avg Vel" dataDxfId="26"/>
    <tableColumn id="13" xr3:uid="{11E16F2E-3028-47FF-85F0-4386CE0CDB6B}" name="Vel Exp" dataDxfId="25"/>
    <tableColumn id="14" xr3:uid="{B7749318-22E1-4064-8F43-6363F63493F6}" name="Side Slope" dataDxfId="24"/>
    <tableColumn id="15" xr3:uid="{2E45CD0A-D63A-4654-A380-40420081121B}" name="Weir Height" dataDxfId="23"/>
    <tableColumn id="16" xr3:uid="{BA798438-3FC9-4334-92F5-FEED0B561449}" name="Weir Type" dataDxfId="22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BE46E16-2F37-4776-ADBA-98000492BEF1}" name="Table25678" displayName="Table25678" ref="A2:R17" totalsRowShown="0" headerRowDxfId="21" dataDxfId="20">
  <tableColumns count="18">
    <tableColumn id="1" xr3:uid="{93184062-6485-4424-A409-7C3E8E6297E9}" name="Seg #" dataDxfId="19"/>
    <tableColumn id="2" xr3:uid="{72DD3120-C920-480A-8641-A0BBDCAF69C4}" name="Segment" dataDxfId="18"/>
    <tableColumn id="3" xr3:uid="{7F752DA1-100A-4636-9CEA-0A4735689637}" name="Volume" dataDxfId="17">
      <calculatedColumnFormula>Table25678[[#This Row],[Length]]*Table25678[[#This Row],[Average Width]]*Table25678[[#This Row],[Average Depth]]</calculatedColumnFormula>
    </tableColumn>
    <tableColumn id="4" xr3:uid="{DFA167F4-3E79-4B56-A72D-24A13464E95F}" name="Length" dataDxfId="16"/>
    <tableColumn id="18" xr3:uid="{50D1A004-E2C6-44C6-B899-5EEC522EA048}" name="Average Width" dataDxfId="15"/>
    <tableColumn id="5" xr3:uid="{3751423D-AE34-47F9-AA55-A2D6C7D4D2A9}" name="Bottom Elevation" dataDxfId="14"/>
    <tableColumn id="6" xr3:uid="{DF7B29E7-42B0-4AF3-A58C-1CD67745C35F}" name="Slope" dataDxfId="13"/>
    <tableColumn id="7" xr3:uid="{66F72526-190F-4450-94AF-A72D2B897D8B}" name="Minimum Depth" dataDxfId="12"/>
    <tableColumn id="8" xr3:uid="{9F748123-4358-4540-8AFC-D77428E1C5D2}" name="Roughness" dataDxfId="11"/>
    <tableColumn id="9" xr3:uid="{F66227DF-1A9F-4518-A317-973953509C9F}" name="Average Depth" dataDxfId="10"/>
    <tableColumn id="17" xr3:uid="{DC72960A-45A6-447D-9B7B-3E0FF21970DB}" name="Initial Surface Elevation" dataDxfId="9">
      <calculatedColumnFormula>Table25678[[#This Row],[Average Depth]]+Table25678[[#This Row],[Bottom Elevation]]</calculatedColumnFormula>
    </tableColumn>
    <tableColumn id="10" xr3:uid="{552F5128-304E-43F6-80D9-F1E02826EB6E}" name="Depth Mult" dataDxfId="8"/>
    <tableColumn id="11" xr3:uid="{B657ED0B-D5B1-403B-87DA-383C70B81EF1}" name="Depth Exp" dataDxfId="7"/>
    <tableColumn id="12" xr3:uid="{564C2AB7-87AA-4C4E-9FC0-8F816F2A48B7}" name="Avg Vel" dataDxfId="6"/>
    <tableColumn id="13" xr3:uid="{F8576363-F934-4C18-A0A6-3808E70427C2}" name="Vel Exp" dataDxfId="5"/>
    <tableColumn id="14" xr3:uid="{3A51E5CE-D28B-463E-B578-AB9F78BC8608}" name="Side Slope" dataDxfId="4"/>
    <tableColumn id="15" xr3:uid="{C03FD80B-C048-457D-8507-A7461F3F2D55}" name="Weir Height" dataDxfId="3"/>
    <tableColumn id="16" xr3:uid="{322D76E5-E9D9-42C1-B65B-90B4E52FCB30}" name="Weir Type" dataDxfId="2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7F0B630-4C2A-4B73-A2C5-CAE204A3B666}" name="Table2" displayName="Table2" ref="J22:L167" totalsRowShown="0">
  <tableColumns count="3">
    <tableColumn id="1" xr3:uid="{8CC85B19-4109-402B-A0F6-D4B068AF0F59}" name="Date" dataDxfId="1"/>
    <tableColumn id="2" xr3:uid="{7F632B68-B41E-4FC8-B6C9-1B09007C57BE}" name="Time" dataDxfId="0"/>
    <tableColumn id="3" xr3:uid="{BACBA52B-B6E6-4546-A9BF-626D9318A861}" name="Elevation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B739D-2935-45D9-A32A-D22326A26324}">
  <dimension ref="A2:R41"/>
  <sheetViews>
    <sheetView tabSelected="1" workbookViewId="0">
      <selection activeCell="N46" sqref="N46"/>
    </sheetView>
  </sheetViews>
  <sheetFormatPr defaultRowHeight="15" x14ac:dyDescent="0.25"/>
  <cols>
    <col min="1" max="14" width="10.7109375" customWidth="1"/>
    <col min="15" max="15" width="14.140625" bestFit="1" customWidth="1"/>
    <col min="16" max="18" width="10.7109375" customWidth="1"/>
  </cols>
  <sheetData>
    <row r="2" spans="1:18" s="1" customFormat="1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42</v>
      </c>
      <c r="F2" s="1" t="s">
        <v>43</v>
      </c>
      <c r="G2" s="1" t="s">
        <v>4</v>
      </c>
      <c r="H2" s="1" t="s">
        <v>5</v>
      </c>
      <c r="I2" s="1" t="s">
        <v>6</v>
      </c>
      <c r="J2" s="1" t="s">
        <v>41</v>
      </c>
      <c r="K2" s="1" t="s">
        <v>40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28</v>
      </c>
      <c r="Q2" s="1" t="s">
        <v>29</v>
      </c>
      <c r="R2" s="1" t="s">
        <v>30</v>
      </c>
    </row>
    <row r="3" spans="1:18" x14ac:dyDescent="0.25">
      <c r="A3" s="4">
        <v>1</v>
      </c>
      <c r="B3" s="2" t="s">
        <v>13</v>
      </c>
      <c r="C3" s="11">
        <v>12819.569000000001</v>
      </c>
      <c r="D3" s="3"/>
      <c r="E3" s="3"/>
      <c r="F3" s="3"/>
      <c r="G3" s="3"/>
      <c r="H3" s="3"/>
      <c r="I3" s="3"/>
      <c r="J3" s="2">
        <v>1.6040000000000001</v>
      </c>
      <c r="K3" s="3"/>
      <c r="L3" s="3"/>
      <c r="M3" s="3"/>
      <c r="N3" s="2">
        <v>0.2</v>
      </c>
      <c r="O3" s="3"/>
      <c r="P3" s="3"/>
      <c r="Q3" s="3"/>
      <c r="R3" s="3"/>
    </row>
    <row r="4" spans="1:18" x14ac:dyDescent="0.25">
      <c r="A4" s="4">
        <v>2</v>
      </c>
      <c r="B4" s="2" t="s">
        <v>15</v>
      </c>
      <c r="C4" s="11">
        <v>13248.599999999999</v>
      </c>
      <c r="D4" s="3"/>
      <c r="E4" s="3"/>
      <c r="F4" s="3"/>
      <c r="G4" s="3"/>
      <c r="H4" s="3"/>
      <c r="I4" s="3"/>
      <c r="J4" s="2">
        <v>1.7749999999999999</v>
      </c>
      <c r="K4" s="3"/>
      <c r="L4" s="3"/>
      <c r="M4" s="3"/>
      <c r="N4" s="2">
        <v>0.2</v>
      </c>
      <c r="O4" s="3"/>
      <c r="P4" s="3"/>
      <c r="Q4" s="3"/>
      <c r="R4" s="3"/>
    </row>
    <row r="5" spans="1:18" x14ac:dyDescent="0.25">
      <c r="A5" s="4">
        <v>3</v>
      </c>
      <c r="B5" s="2" t="s">
        <v>16</v>
      </c>
      <c r="C5" s="11">
        <v>17655.679944</v>
      </c>
      <c r="D5" s="3"/>
      <c r="E5" s="3"/>
      <c r="F5" s="3"/>
      <c r="G5" s="3"/>
      <c r="H5" s="3"/>
      <c r="I5" s="3"/>
      <c r="J5" s="2">
        <v>1.839</v>
      </c>
      <c r="K5" s="3"/>
      <c r="L5" s="3"/>
      <c r="M5" s="3"/>
      <c r="N5" s="2">
        <v>0.2</v>
      </c>
      <c r="O5" s="3"/>
      <c r="P5" s="3"/>
      <c r="Q5" s="3"/>
      <c r="R5" s="3"/>
    </row>
    <row r="6" spans="1:18" x14ac:dyDescent="0.25">
      <c r="A6" s="4">
        <v>4</v>
      </c>
      <c r="B6" s="2" t="s">
        <v>17</v>
      </c>
      <c r="C6" s="11">
        <v>15858.810499999996</v>
      </c>
      <c r="D6" s="3"/>
      <c r="E6" s="3"/>
      <c r="F6" s="3"/>
      <c r="G6" s="3"/>
      <c r="H6" s="3"/>
      <c r="I6" s="3"/>
      <c r="J6" s="2">
        <v>1.88</v>
      </c>
      <c r="K6" s="3"/>
      <c r="L6" s="3"/>
      <c r="M6" s="3"/>
      <c r="N6" s="2">
        <v>0.2</v>
      </c>
      <c r="O6" s="3"/>
      <c r="P6" s="3"/>
      <c r="Q6" s="3"/>
      <c r="R6" s="3"/>
    </row>
    <row r="7" spans="1:18" x14ac:dyDescent="0.25">
      <c r="A7" s="4">
        <v>5</v>
      </c>
      <c r="B7" s="2" t="s">
        <v>18</v>
      </c>
      <c r="C7" s="11">
        <v>17730.503695000003</v>
      </c>
      <c r="D7" s="3"/>
      <c r="E7" s="3"/>
      <c r="F7" s="3"/>
      <c r="G7" s="3"/>
      <c r="H7" s="3"/>
      <c r="I7" s="3"/>
      <c r="J7" s="2">
        <v>1.9419999999999999</v>
      </c>
      <c r="K7" s="3"/>
      <c r="L7" s="3"/>
      <c r="M7" s="3"/>
      <c r="N7" s="2">
        <v>0.2</v>
      </c>
      <c r="O7" s="3"/>
      <c r="P7" s="3"/>
      <c r="Q7" s="3"/>
      <c r="R7" s="3"/>
    </row>
    <row r="8" spans="1:18" x14ac:dyDescent="0.25">
      <c r="A8" s="4">
        <v>6</v>
      </c>
      <c r="B8" s="2" t="s">
        <v>19</v>
      </c>
      <c r="C8" s="11">
        <v>17767.017899999999</v>
      </c>
      <c r="D8" s="3"/>
      <c r="E8" s="3"/>
      <c r="F8" s="3"/>
      <c r="G8" s="3"/>
      <c r="H8" s="3"/>
      <c r="I8" s="3"/>
      <c r="J8" s="2">
        <v>2.0979999999999999</v>
      </c>
      <c r="K8" s="3"/>
      <c r="L8" s="3"/>
      <c r="M8" s="3"/>
      <c r="N8" s="2">
        <v>0.2</v>
      </c>
      <c r="O8" s="3"/>
      <c r="P8" s="3"/>
      <c r="Q8" s="3"/>
      <c r="R8" s="3"/>
    </row>
    <row r="9" spans="1:18" x14ac:dyDescent="0.25">
      <c r="A9" s="4">
        <v>7</v>
      </c>
      <c r="B9" s="2" t="s">
        <v>20</v>
      </c>
      <c r="C9" s="11">
        <v>22300.978050000002</v>
      </c>
      <c r="D9" s="3"/>
      <c r="E9" s="3"/>
      <c r="F9" s="3"/>
      <c r="G9" s="3"/>
      <c r="H9" s="3"/>
      <c r="I9" s="3"/>
      <c r="J9" s="2">
        <v>2.1970000000000001</v>
      </c>
      <c r="K9" s="3"/>
      <c r="L9" s="3"/>
      <c r="M9" s="3"/>
      <c r="N9" s="2">
        <v>0.2</v>
      </c>
      <c r="O9" s="3"/>
      <c r="P9" s="3"/>
      <c r="Q9" s="3"/>
      <c r="R9" s="3"/>
    </row>
    <row r="10" spans="1:18" x14ac:dyDescent="0.25">
      <c r="A10" s="4">
        <v>8</v>
      </c>
      <c r="B10" s="2" t="s">
        <v>21</v>
      </c>
      <c r="C10" s="11">
        <v>38267.002619999999</v>
      </c>
      <c r="D10" s="3"/>
      <c r="E10" s="3"/>
      <c r="F10" s="3"/>
      <c r="G10" s="3"/>
      <c r="H10" s="3"/>
      <c r="I10" s="3"/>
      <c r="J10" s="2">
        <v>2.5150000000000001</v>
      </c>
      <c r="K10" s="3"/>
      <c r="L10" s="3"/>
      <c r="M10" s="3"/>
      <c r="N10" s="2">
        <v>0.2</v>
      </c>
      <c r="O10" s="3"/>
      <c r="P10" s="3"/>
      <c r="Q10" s="3"/>
      <c r="R10" s="3"/>
    </row>
    <row r="11" spans="1:18" x14ac:dyDescent="0.25">
      <c r="A11" s="4">
        <v>9</v>
      </c>
      <c r="B11" s="2" t="s">
        <v>22</v>
      </c>
      <c r="C11" s="11">
        <v>42057.447822000002</v>
      </c>
      <c r="D11" s="3"/>
      <c r="E11" s="3"/>
      <c r="F11" s="3"/>
      <c r="G11" s="3"/>
      <c r="H11" s="3"/>
      <c r="I11" s="3"/>
      <c r="J11" s="2">
        <v>2.1970000000000001</v>
      </c>
      <c r="K11" s="3"/>
      <c r="L11" s="3"/>
      <c r="M11" s="3"/>
      <c r="N11" s="2">
        <v>0.2</v>
      </c>
      <c r="O11" s="3"/>
      <c r="P11" s="3"/>
      <c r="Q11" s="3"/>
      <c r="R11" s="3"/>
    </row>
    <row r="12" spans="1:18" x14ac:dyDescent="0.25">
      <c r="A12" s="4">
        <v>10</v>
      </c>
      <c r="B12" s="2" t="s">
        <v>23</v>
      </c>
      <c r="C12" s="11">
        <v>46557.506847999997</v>
      </c>
      <c r="D12" s="3"/>
      <c r="E12" s="3"/>
      <c r="F12" s="3"/>
      <c r="G12" s="3"/>
      <c r="H12" s="3"/>
      <c r="I12" s="3"/>
      <c r="J12" s="2">
        <v>2.0979999999999999</v>
      </c>
      <c r="K12" s="3"/>
      <c r="L12" s="3"/>
      <c r="M12" s="3"/>
      <c r="N12" s="2">
        <v>0.2</v>
      </c>
      <c r="O12" s="3"/>
      <c r="P12" s="3"/>
      <c r="Q12" s="3"/>
      <c r="R12" s="3"/>
    </row>
    <row r="13" spans="1:18" x14ac:dyDescent="0.25">
      <c r="A13" s="4">
        <v>11</v>
      </c>
      <c r="B13" s="2" t="s">
        <v>24</v>
      </c>
      <c r="C13" s="11">
        <v>66055.144320000007</v>
      </c>
      <c r="D13" s="3"/>
      <c r="E13" s="3"/>
      <c r="F13" s="3"/>
      <c r="G13" s="3"/>
      <c r="H13" s="3"/>
      <c r="I13" s="3"/>
      <c r="J13" s="2">
        <v>2.71</v>
      </c>
      <c r="K13" s="3"/>
      <c r="L13" s="3"/>
      <c r="M13" s="3"/>
      <c r="N13" s="2">
        <v>0.2</v>
      </c>
      <c r="O13" s="3"/>
      <c r="P13" s="3"/>
      <c r="Q13" s="3"/>
      <c r="R13" s="3"/>
    </row>
    <row r="14" spans="1:18" x14ac:dyDescent="0.25">
      <c r="A14" s="4">
        <v>12</v>
      </c>
      <c r="B14" s="2" t="s">
        <v>25</v>
      </c>
      <c r="C14" s="11">
        <v>77032.200960000002</v>
      </c>
      <c r="D14" s="3"/>
      <c r="E14" s="3"/>
      <c r="F14" s="3"/>
      <c r="G14" s="3"/>
      <c r="H14" s="3"/>
      <c r="I14" s="3"/>
      <c r="J14" s="2">
        <v>2.86</v>
      </c>
      <c r="K14" s="3"/>
      <c r="L14" s="3"/>
      <c r="M14" s="3"/>
      <c r="N14" s="2">
        <v>0.2</v>
      </c>
      <c r="O14" s="3"/>
      <c r="P14" s="3"/>
      <c r="Q14" s="3"/>
      <c r="R14" s="3"/>
    </row>
    <row r="15" spans="1:18" x14ac:dyDescent="0.25">
      <c r="A15" s="4">
        <v>13</v>
      </c>
      <c r="B15" s="2" t="s">
        <v>26</v>
      </c>
      <c r="C15" s="11">
        <v>95843.088000000003</v>
      </c>
      <c r="D15" s="3"/>
      <c r="E15" s="3"/>
      <c r="F15" s="3"/>
      <c r="G15" s="3"/>
      <c r="H15" s="3"/>
      <c r="I15" s="3"/>
      <c r="J15" s="2">
        <v>2.988</v>
      </c>
      <c r="K15" s="3"/>
      <c r="L15" s="3"/>
      <c r="M15" s="3"/>
      <c r="N15" s="2">
        <v>0.2</v>
      </c>
      <c r="O15" s="3"/>
      <c r="P15" s="3"/>
      <c r="Q15" s="3"/>
      <c r="R15" s="3"/>
    </row>
    <row r="16" spans="1:18" x14ac:dyDescent="0.25">
      <c r="A16" s="4">
        <v>14</v>
      </c>
      <c r="B16" s="2" t="s">
        <v>27</v>
      </c>
      <c r="C16" s="11">
        <v>143434.44699999999</v>
      </c>
      <c r="D16" s="3"/>
      <c r="E16" s="3"/>
      <c r="F16" s="3"/>
      <c r="G16" s="3"/>
      <c r="H16" s="3"/>
      <c r="I16" s="3"/>
      <c r="J16" s="2">
        <v>3.02</v>
      </c>
      <c r="K16" s="3"/>
      <c r="L16" s="3"/>
      <c r="M16" s="3"/>
      <c r="N16" s="2">
        <v>0.2</v>
      </c>
      <c r="O16" s="3"/>
      <c r="P16" s="3"/>
      <c r="Q16" s="3"/>
      <c r="R16" s="3"/>
    </row>
    <row r="17" spans="1:18" x14ac:dyDescent="0.25">
      <c r="A17" s="4">
        <v>15</v>
      </c>
      <c r="B17" s="2" t="s">
        <v>14</v>
      </c>
      <c r="C17" s="11">
        <v>110407.7064</v>
      </c>
      <c r="D17" s="3"/>
      <c r="E17" s="3"/>
      <c r="F17" s="3"/>
      <c r="G17" s="3"/>
      <c r="H17" s="3"/>
      <c r="I17" s="3"/>
      <c r="J17" s="2">
        <v>3.044</v>
      </c>
      <c r="K17" s="3"/>
      <c r="L17" s="3"/>
      <c r="M17" s="3"/>
      <c r="N17" s="2">
        <v>0.2</v>
      </c>
      <c r="O17" s="3"/>
      <c r="P17" s="3"/>
      <c r="Q17" s="3"/>
      <c r="R17" s="3"/>
    </row>
    <row r="25" spans="1:18" x14ac:dyDescent="0.25">
      <c r="B25" s="1"/>
      <c r="C25" s="1" t="s">
        <v>11</v>
      </c>
      <c r="D25" s="1" t="s">
        <v>12</v>
      </c>
      <c r="E25" s="1"/>
      <c r="H25" s="9" t="s">
        <v>31</v>
      </c>
      <c r="I25" s="9" t="s">
        <v>32</v>
      </c>
      <c r="J25" s="9" t="s">
        <v>33</v>
      </c>
      <c r="O25" s="9" t="s">
        <v>34</v>
      </c>
    </row>
    <row r="26" spans="1:18" x14ac:dyDescent="0.25">
      <c r="B26" s="6">
        <v>1</v>
      </c>
      <c r="C26" s="5">
        <v>0</v>
      </c>
      <c r="D26" s="5">
        <v>1</v>
      </c>
      <c r="E26" s="5"/>
      <c r="H26" s="7">
        <v>45292</v>
      </c>
      <c r="I26" s="8">
        <v>0</v>
      </c>
      <c r="J26" s="2">
        <v>0.5</v>
      </c>
      <c r="O26" s="2" t="s">
        <v>2</v>
      </c>
    </row>
    <row r="27" spans="1:18" x14ac:dyDescent="0.25">
      <c r="B27" s="6">
        <v>2</v>
      </c>
      <c r="C27" s="5">
        <v>1</v>
      </c>
      <c r="D27" s="5">
        <v>2</v>
      </c>
      <c r="E27" s="5"/>
      <c r="H27" s="7">
        <v>45292</v>
      </c>
      <c r="I27" s="8">
        <v>0.5</v>
      </c>
      <c r="J27" s="2">
        <v>7.5</v>
      </c>
      <c r="O27" s="2" t="s">
        <v>35</v>
      </c>
    </row>
    <row r="28" spans="1:18" x14ac:dyDescent="0.25">
      <c r="B28" s="6">
        <v>3</v>
      </c>
      <c r="C28" s="5">
        <v>2</v>
      </c>
      <c r="D28" s="5">
        <v>3</v>
      </c>
      <c r="E28" s="5"/>
      <c r="H28" s="7">
        <v>45293</v>
      </c>
      <c r="I28" s="8">
        <v>0</v>
      </c>
      <c r="J28" s="2">
        <v>5</v>
      </c>
      <c r="O28" s="2" t="s">
        <v>36</v>
      </c>
    </row>
    <row r="29" spans="1:18" x14ac:dyDescent="0.25">
      <c r="B29" s="6">
        <v>4</v>
      </c>
      <c r="C29" s="5">
        <v>3</v>
      </c>
      <c r="D29" s="5">
        <v>4</v>
      </c>
      <c r="E29" s="5"/>
      <c r="H29" s="7">
        <v>45293</v>
      </c>
      <c r="I29" s="8">
        <v>0.5</v>
      </c>
      <c r="J29" s="2">
        <v>1.5</v>
      </c>
      <c r="O29" s="2" t="s">
        <v>37</v>
      </c>
    </row>
    <row r="30" spans="1:18" x14ac:dyDescent="0.25">
      <c r="B30" s="6">
        <v>5</v>
      </c>
      <c r="C30" s="5">
        <v>4</v>
      </c>
      <c r="D30" s="5">
        <v>5</v>
      </c>
      <c r="E30" s="5"/>
      <c r="H30" s="7">
        <v>45294</v>
      </c>
      <c r="I30" s="8">
        <v>0</v>
      </c>
      <c r="J30" s="2">
        <v>2.5</v>
      </c>
      <c r="O30" s="2" t="s">
        <v>39</v>
      </c>
    </row>
    <row r="31" spans="1:18" x14ac:dyDescent="0.25">
      <c r="B31" s="6">
        <v>6</v>
      </c>
      <c r="C31" s="5">
        <v>5</v>
      </c>
      <c r="D31" s="5">
        <v>6</v>
      </c>
      <c r="E31" s="5"/>
      <c r="H31" s="7">
        <v>45294</v>
      </c>
      <c r="I31" s="8">
        <v>0.5</v>
      </c>
      <c r="J31" s="2">
        <v>15</v>
      </c>
      <c r="O31" s="2" t="s">
        <v>38</v>
      </c>
    </row>
    <row r="32" spans="1:18" x14ac:dyDescent="0.25">
      <c r="B32" s="6">
        <v>7</v>
      </c>
      <c r="C32" s="5">
        <v>6</v>
      </c>
      <c r="D32" s="5">
        <v>7</v>
      </c>
      <c r="E32" s="5"/>
      <c r="H32" s="7">
        <v>45295</v>
      </c>
      <c r="I32" s="8">
        <v>0</v>
      </c>
      <c r="J32" s="2">
        <v>11</v>
      </c>
    </row>
    <row r="33" spans="2:10" x14ac:dyDescent="0.25">
      <c r="B33" s="6">
        <v>8</v>
      </c>
      <c r="C33" s="5">
        <v>7</v>
      </c>
      <c r="D33" s="5">
        <v>8</v>
      </c>
      <c r="E33" s="5"/>
      <c r="H33" s="7">
        <v>45295</v>
      </c>
      <c r="I33" s="8">
        <v>0.5</v>
      </c>
      <c r="J33" s="2">
        <v>5</v>
      </c>
    </row>
    <row r="34" spans="2:10" x14ac:dyDescent="0.25">
      <c r="B34" s="6">
        <v>9</v>
      </c>
      <c r="C34" s="5">
        <v>8</v>
      </c>
      <c r="D34" s="5">
        <v>9</v>
      </c>
      <c r="E34" s="5"/>
      <c r="H34" s="7">
        <v>45296</v>
      </c>
      <c r="I34" s="8">
        <v>0</v>
      </c>
      <c r="J34" s="2">
        <v>4</v>
      </c>
    </row>
    <row r="35" spans="2:10" x14ac:dyDescent="0.25">
      <c r="B35" s="6">
        <v>10</v>
      </c>
      <c r="C35" s="5">
        <v>9</v>
      </c>
      <c r="D35" s="5">
        <v>10</v>
      </c>
      <c r="E35" s="5"/>
      <c r="H35" s="7">
        <v>45296</v>
      </c>
      <c r="I35" s="8">
        <v>0.5</v>
      </c>
      <c r="J35" s="2">
        <v>2.5</v>
      </c>
    </row>
    <row r="36" spans="2:10" x14ac:dyDescent="0.25">
      <c r="B36" s="6">
        <v>11</v>
      </c>
      <c r="C36" s="5">
        <v>10</v>
      </c>
      <c r="D36" s="5">
        <v>11</v>
      </c>
      <c r="E36" s="5"/>
      <c r="H36" s="7">
        <v>45297</v>
      </c>
      <c r="I36" s="8">
        <v>0</v>
      </c>
      <c r="J36" s="2">
        <v>0.5</v>
      </c>
    </row>
    <row r="37" spans="2:10" x14ac:dyDescent="0.25">
      <c r="B37" s="6">
        <v>12</v>
      </c>
      <c r="C37" s="5">
        <v>11</v>
      </c>
      <c r="D37" s="5">
        <v>12</v>
      </c>
      <c r="E37" s="5"/>
    </row>
    <row r="38" spans="2:10" x14ac:dyDescent="0.25">
      <c r="B38" s="6">
        <v>13</v>
      </c>
      <c r="C38" s="5">
        <v>12</v>
      </c>
      <c r="D38" s="5">
        <v>13</v>
      </c>
      <c r="E38" s="5"/>
    </row>
    <row r="39" spans="2:10" x14ac:dyDescent="0.25">
      <c r="B39" s="6">
        <v>14</v>
      </c>
      <c r="C39" s="5">
        <v>13</v>
      </c>
      <c r="D39" s="5">
        <v>14</v>
      </c>
      <c r="E39" s="5"/>
    </row>
    <row r="40" spans="2:10" x14ac:dyDescent="0.25">
      <c r="B40" s="6">
        <v>15</v>
      </c>
      <c r="C40" s="5">
        <v>14</v>
      </c>
      <c r="D40" s="5">
        <v>15</v>
      </c>
      <c r="E40" s="5"/>
    </row>
    <row r="41" spans="2:10" x14ac:dyDescent="0.25">
      <c r="B41" s="6">
        <v>16</v>
      </c>
      <c r="C41" s="5">
        <v>15</v>
      </c>
      <c r="D41" s="5">
        <v>0</v>
      </c>
      <c r="E41" s="5"/>
    </row>
  </sheetData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D5EDB-5E21-4F41-AD6E-80A89FE88C0C}">
  <dimension ref="A2:R17"/>
  <sheetViews>
    <sheetView workbookViewId="0">
      <selection sqref="A1:R17"/>
    </sheetView>
  </sheetViews>
  <sheetFormatPr defaultRowHeight="15" x14ac:dyDescent="0.25"/>
  <cols>
    <col min="1" max="18" width="10.7109375" customWidth="1"/>
  </cols>
  <sheetData>
    <row r="2" spans="1:18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42</v>
      </c>
      <c r="F2" s="1" t="s">
        <v>43</v>
      </c>
      <c r="G2" s="1" t="s">
        <v>4</v>
      </c>
      <c r="H2" s="1" t="s">
        <v>5</v>
      </c>
      <c r="I2" s="1" t="s">
        <v>6</v>
      </c>
      <c r="J2" s="1" t="s">
        <v>41</v>
      </c>
      <c r="K2" s="1" t="s">
        <v>40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28</v>
      </c>
      <c r="Q2" s="1" t="s">
        <v>29</v>
      </c>
      <c r="R2" s="1" t="s">
        <v>30</v>
      </c>
    </row>
    <row r="3" spans="1:18" x14ac:dyDescent="0.25">
      <c r="A3" s="4">
        <v>1</v>
      </c>
      <c r="B3" s="2" t="s">
        <v>13</v>
      </c>
      <c r="C3" s="11">
        <f>Table256[[#This Row],[Length]]*Table256[[#This Row],[Average Width]]*Table256[[#This Row],[Average Depth]]</f>
        <v>12819.569000000001</v>
      </c>
      <c r="D3" s="12">
        <v>4567</v>
      </c>
      <c r="E3" s="13">
        <v>1.75</v>
      </c>
      <c r="F3" s="3"/>
      <c r="G3" s="3"/>
      <c r="H3" s="2">
        <v>0.2</v>
      </c>
      <c r="I3" s="3"/>
      <c r="J3" s="2">
        <v>1.6040000000000001</v>
      </c>
      <c r="K3" s="3"/>
      <c r="L3" s="2">
        <v>0</v>
      </c>
      <c r="M3" s="2">
        <v>0</v>
      </c>
      <c r="N3" s="2">
        <v>0.2</v>
      </c>
      <c r="O3" s="2">
        <v>0</v>
      </c>
      <c r="P3" s="3"/>
      <c r="Q3" s="3"/>
      <c r="R3" s="3"/>
    </row>
    <row r="4" spans="1:18" x14ac:dyDescent="0.25">
      <c r="A4" s="4">
        <v>2</v>
      </c>
      <c r="B4" s="2" t="s">
        <v>15</v>
      </c>
      <c r="C4" s="11">
        <f>Table256[[#This Row],[Length]]*Table256[[#This Row],[Average Width]]*Table256[[#This Row],[Average Depth]]</f>
        <v>13248.599999999999</v>
      </c>
      <c r="D4" s="12">
        <v>4000</v>
      </c>
      <c r="E4" s="14">
        <v>1.8660000000000001</v>
      </c>
      <c r="F4" s="3"/>
      <c r="G4" s="3"/>
      <c r="H4" s="2">
        <v>0.2</v>
      </c>
      <c r="I4" s="3"/>
      <c r="J4" s="2">
        <v>1.7749999999999999</v>
      </c>
      <c r="K4" s="3"/>
      <c r="L4" s="2">
        <v>0</v>
      </c>
      <c r="M4" s="2">
        <v>0</v>
      </c>
      <c r="N4" s="2">
        <v>0.2</v>
      </c>
      <c r="O4" s="2">
        <v>0</v>
      </c>
      <c r="P4" s="3"/>
      <c r="Q4" s="3"/>
      <c r="R4" s="3"/>
    </row>
    <row r="5" spans="1:18" x14ac:dyDescent="0.25">
      <c r="A5" s="4">
        <v>3</v>
      </c>
      <c r="B5" s="2" t="s">
        <v>16</v>
      </c>
      <c r="C5" s="11">
        <f>Table256[[#This Row],[Length]]*Table256[[#This Row],[Average Width]]*Table256[[#This Row],[Average Depth]]</f>
        <v>17655.679944</v>
      </c>
      <c r="D5" s="12">
        <v>3987</v>
      </c>
      <c r="E5" s="14">
        <v>2.4079999999999999</v>
      </c>
      <c r="F5" s="3"/>
      <c r="G5" s="3"/>
      <c r="H5" s="2">
        <v>0.2</v>
      </c>
      <c r="I5" s="3"/>
      <c r="J5" s="2">
        <v>1.839</v>
      </c>
      <c r="K5" s="3"/>
      <c r="L5" s="2">
        <v>0</v>
      </c>
      <c r="M5" s="2">
        <v>0</v>
      </c>
      <c r="N5" s="2">
        <v>0.2</v>
      </c>
      <c r="O5" s="2">
        <v>0</v>
      </c>
      <c r="P5" s="3"/>
      <c r="Q5" s="3"/>
      <c r="R5" s="3"/>
    </row>
    <row r="6" spans="1:18" x14ac:dyDescent="0.25">
      <c r="A6" s="4">
        <v>4</v>
      </c>
      <c r="B6" s="2" t="s">
        <v>17</v>
      </c>
      <c r="C6" s="11">
        <f>Table256[[#This Row],[Length]]*Table256[[#This Row],[Average Width]]*Table256[[#This Row],[Average Depth]]</f>
        <v>15858.810499999996</v>
      </c>
      <c r="D6" s="12">
        <v>3507.5</v>
      </c>
      <c r="E6" s="14">
        <v>2.4049999999999998</v>
      </c>
      <c r="F6" s="3"/>
      <c r="G6" s="3"/>
      <c r="H6" s="2">
        <v>0.2</v>
      </c>
      <c r="I6" s="3"/>
      <c r="J6" s="2">
        <v>1.88</v>
      </c>
      <c r="K6" s="3"/>
      <c r="L6" s="2">
        <v>0</v>
      </c>
      <c r="M6" s="2">
        <v>0</v>
      </c>
      <c r="N6" s="2">
        <v>0.2</v>
      </c>
      <c r="O6" s="2">
        <v>0</v>
      </c>
      <c r="P6" s="3"/>
      <c r="Q6" s="3"/>
      <c r="R6" s="3"/>
    </row>
    <row r="7" spans="1:18" x14ac:dyDescent="0.25">
      <c r="A7" s="4">
        <v>5</v>
      </c>
      <c r="B7" s="2" t="s">
        <v>18</v>
      </c>
      <c r="C7" s="11">
        <f>Table256[[#This Row],[Length]]*Table256[[#This Row],[Average Width]]*Table256[[#This Row],[Average Depth]]</f>
        <v>17730.503695000003</v>
      </c>
      <c r="D7" s="12">
        <v>3507.5</v>
      </c>
      <c r="E7" s="14">
        <v>2.6030000000000002</v>
      </c>
      <c r="F7" s="3"/>
      <c r="G7" s="3"/>
      <c r="H7" s="2">
        <v>0.2</v>
      </c>
      <c r="I7" s="3"/>
      <c r="J7" s="2">
        <v>1.9419999999999999</v>
      </c>
      <c r="K7" s="3"/>
      <c r="L7" s="2">
        <v>0</v>
      </c>
      <c r="M7" s="2">
        <v>0</v>
      </c>
      <c r="N7" s="2">
        <v>0.2</v>
      </c>
      <c r="O7" s="2">
        <v>0</v>
      </c>
      <c r="P7" s="3"/>
      <c r="Q7" s="3"/>
      <c r="R7" s="3"/>
    </row>
    <row r="8" spans="1:18" x14ac:dyDescent="0.25">
      <c r="A8" s="4">
        <v>6</v>
      </c>
      <c r="B8" s="2" t="s">
        <v>19</v>
      </c>
      <c r="C8" s="11">
        <f>Table256[[#This Row],[Length]]*Table256[[#This Row],[Average Width]]*Table256[[#This Row],[Average Depth]]</f>
        <v>17767.017899999999</v>
      </c>
      <c r="D8" s="12">
        <v>3075</v>
      </c>
      <c r="E8" s="14">
        <v>2.754</v>
      </c>
      <c r="F8" s="3"/>
      <c r="G8" s="3"/>
      <c r="H8" s="2">
        <v>0.2</v>
      </c>
      <c r="I8" s="3"/>
      <c r="J8" s="2">
        <v>2.0979999999999999</v>
      </c>
      <c r="K8" s="3"/>
      <c r="L8" s="2">
        <v>0</v>
      </c>
      <c r="M8" s="2">
        <v>0</v>
      </c>
      <c r="N8" s="2">
        <v>0.2</v>
      </c>
      <c r="O8" s="2">
        <v>0</v>
      </c>
      <c r="P8" s="3"/>
      <c r="Q8" s="3"/>
      <c r="R8" s="3"/>
    </row>
    <row r="9" spans="1:18" x14ac:dyDescent="0.25">
      <c r="A9" s="4">
        <v>7</v>
      </c>
      <c r="B9" s="2" t="s">
        <v>20</v>
      </c>
      <c r="C9" s="11">
        <f>Table256[[#This Row],[Length]]*Table256[[#This Row],[Average Width]]*Table256[[#This Row],[Average Depth]]</f>
        <v>22300.978050000002</v>
      </c>
      <c r="D9" s="12">
        <v>3090</v>
      </c>
      <c r="E9" s="12">
        <v>3.2850000000000001</v>
      </c>
      <c r="F9" s="3"/>
      <c r="G9" s="3"/>
      <c r="H9" s="2">
        <v>0.2</v>
      </c>
      <c r="I9" s="3"/>
      <c r="J9" s="2">
        <v>2.1970000000000001</v>
      </c>
      <c r="K9" s="3"/>
      <c r="L9" s="2">
        <v>0</v>
      </c>
      <c r="M9" s="2">
        <v>0</v>
      </c>
      <c r="N9" s="2">
        <v>0.2</v>
      </c>
      <c r="O9" s="2">
        <v>0</v>
      </c>
      <c r="P9" s="3"/>
      <c r="Q9" s="3"/>
      <c r="R9" s="3"/>
    </row>
    <row r="10" spans="1:18" x14ac:dyDescent="0.25">
      <c r="A10" s="4">
        <v>8</v>
      </c>
      <c r="B10" s="2" t="s">
        <v>21</v>
      </c>
      <c r="C10" s="11">
        <f>Table256[[#This Row],[Length]]*Table256[[#This Row],[Average Width]]*Table256[[#This Row],[Average Depth]]</f>
        <v>38267.002619999999</v>
      </c>
      <c r="D10" s="12">
        <v>4356</v>
      </c>
      <c r="E10" s="12">
        <v>3.4929999999999999</v>
      </c>
      <c r="F10" s="3"/>
      <c r="G10" s="3"/>
      <c r="H10" s="2">
        <v>0.2</v>
      </c>
      <c r="I10" s="3"/>
      <c r="J10" s="2">
        <v>2.5150000000000001</v>
      </c>
      <c r="K10" s="3"/>
      <c r="L10" s="2">
        <v>0</v>
      </c>
      <c r="M10" s="2">
        <v>0</v>
      </c>
      <c r="N10" s="2">
        <v>0.2</v>
      </c>
      <c r="O10" s="2">
        <v>0</v>
      </c>
      <c r="P10" s="3"/>
      <c r="Q10" s="3"/>
      <c r="R10" s="3"/>
    </row>
    <row r="11" spans="1:18" x14ac:dyDescent="0.25">
      <c r="A11" s="4">
        <v>9</v>
      </c>
      <c r="B11" s="2" t="s">
        <v>22</v>
      </c>
      <c r="C11" s="11">
        <f>Table256[[#This Row],[Length]]*Table256[[#This Row],[Average Width]]*Table256[[#This Row],[Average Depth]]</f>
        <v>42057.447822000002</v>
      </c>
      <c r="D11" s="12">
        <v>3778</v>
      </c>
      <c r="E11" s="12">
        <v>5.0670000000000002</v>
      </c>
      <c r="F11" s="3"/>
      <c r="G11" s="3"/>
      <c r="H11" s="2">
        <v>0.2</v>
      </c>
      <c r="I11" s="3"/>
      <c r="J11" s="2">
        <v>2.1970000000000001</v>
      </c>
      <c r="K11" s="3"/>
      <c r="L11" s="2">
        <v>0</v>
      </c>
      <c r="M11" s="2">
        <v>0</v>
      </c>
      <c r="N11" s="2">
        <v>0.2</v>
      </c>
      <c r="O11" s="2">
        <v>0</v>
      </c>
      <c r="P11" s="3"/>
      <c r="Q11" s="3"/>
      <c r="R11" s="3"/>
    </row>
    <row r="12" spans="1:18" x14ac:dyDescent="0.25">
      <c r="A12" s="4">
        <v>10</v>
      </c>
      <c r="B12" s="2" t="s">
        <v>23</v>
      </c>
      <c r="C12" s="11">
        <f>Table256[[#This Row],[Length]]*Table256[[#This Row],[Average Width]]*Table256[[#This Row],[Average Depth]]</f>
        <v>46557.506847999997</v>
      </c>
      <c r="D12" s="12">
        <v>3592</v>
      </c>
      <c r="E12" s="12">
        <v>6.1779999999999999</v>
      </c>
      <c r="F12" s="3"/>
      <c r="G12" s="3"/>
      <c r="H12" s="2">
        <v>0.2</v>
      </c>
      <c r="I12" s="3"/>
      <c r="J12" s="2">
        <v>2.0979999999999999</v>
      </c>
      <c r="K12" s="3"/>
      <c r="L12" s="2">
        <v>0</v>
      </c>
      <c r="M12" s="2">
        <v>0</v>
      </c>
      <c r="N12" s="2">
        <v>0.2</v>
      </c>
      <c r="O12" s="2">
        <v>0</v>
      </c>
      <c r="P12" s="3"/>
      <c r="Q12" s="3"/>
      <c r="R12" s="3"/>
    </row>
    <row r="13" spans="1:18" x14ac:dyDescent="0.25">
      <c r="A13" s="4">
        <v>11</v>
      </c>
      <c r="B13" s="2" t="s">
        <v>24</v>
      </c>
      <c r="C13" s="11">
        <f>Table256[[#This Row],[Length]]*Table256[[#This Row],[Average Width]]*Table256[[#This Row],[Average Depth]]</f>
        <v>66055.144320000007</v>
      </c>
      <c r="D13" s="12">
        <v>3847</v>
      </c>
      <c r="E13" s="12">
        <v>6.3360000000000003</v>
      </c>
      <c r="F13" s="3"/>
      <c r="G13" s="3"/>
      <c r="H13" s="2">
        <v>0.2</v>
      </c>
      <c r="I13" s="3"/>
      <c r="J13" s="2">
        <v>2.71</v>
      </c>
      <c r="K13" s="3"/>
      <c r="L13" s="2">
        <v>0</v>
      </c>
      <c r="M13" s="2">
        <v>0</v>
      </c>
      <c r="N13" s="2">
        <v>0.2</v>
      </c>
      <c r="O13" s="2">
        <v>0</v>
      </c>
      <c r="P13" s="3"/>
      <c r="Q13" s="3"/>
      <c r="R13" s="3"/>
    </row>
    <row r="14" spans="1:18" x14ac:dyDescent="0.25">
      <c r="A14" s="4">
        <v>12</v>
      </c>
      <c r="B14" s="2" t="s">
        <v>25</v>
      </c>
      <c r="C14" s="11">
        <f>Table256[[#This Row],[Length]]*Table256[[#This Row],[Average Width]]*Table256[[#This Row],[Average Depth]]</f>
        <v>77032.200960000002</v>
      </c>
      <c r="D14" s="12">
        <v>4251</v>
      </c>
      <c r="E14" s="12">
        <v>6.3360000000000003</v>
      </c>
      <c r="F14" s="3"/>
      <c r="G14" s="3"/>
      <c r="H14" s="2">
        <v>0.2</v>
      </c>
      <c r="I14" s="3"/>
      <c r="J14" s="2">
        <v>2.86</v>
      </c>
      <c r="K14" s="3"/>
      <c r="L14" s="2">
        <v>0</v>
      </c>
      <c r="M14" s="2">
        <v>0</v>
      </c>
      <c r="N14" s="2">
        <v>0.2</v>
      </c>
      <c r="O14" s="2">
        <v>0</v>
      </c>
      <c r="P14" s="3"/>
      <c r="Q14" s="3"/>
      <c r="R14" s="3"/>
    </row>
    <row r="15" spans="1:18" x14ac:dyDescent="0.25">
      <c r="A15" s="4">
        <v>13</v>
      </c>
      <c r="B15" s="2" t="s">
        <v>26</v>
      </c>
      <c r="C15" s="11">
        <f>Table256[[#This Row],[Length]]*Table256[[#This Row],[Average Width]]*Table256[[#This Row],[Average Depth]]</f>
        <v>95843.088000000003</v>
      </c>
      <c r="D15" s="12">
        <v>4050</v>
      </c>
      <c r="E15" s="12">
        <v>7.92</v>
      </c>
      <c r="F15" s="3"/>
      <c r="G15" s="3"/>
      <c r="H15" s="2">
        <v>0.2</v>
      </c>
      <c r="I15" s="3"/>
      <c r="J15" s="2">
        <v>2.988</v>
      </c>
      <c r="K15" s="3"/>
      <c r="L15" s="2">
        <v>0</v>
      </c>
      <c r="M15" s="2">
        <v>0</v>
      </c>
      <c r="N15" s="2">
        <v>0.2</v>
      </c>
      <c r="O15" s="2">
        <v>0</v>
      </c>
      <c r="P15" s="3"/>
      <c r="Q15" s="3"/>
      <c r="R15" s="3"/>
    </row>
    <row r="16" spans="1:18" x14ac:dyDescent="0.25">
      <c r="A16" s="4">
        <v>14</v>
      </c>
      <c r="B16" s="2" t="s">
        <v>27</v>
      </c>
      <c r="C16" s="11">
        <f>Table256[[#This Row],[Length]]*Table256[[#This Row],[Average Width]]*Table256[[#This Row],[Average Depth]]</f>
        <v>143434.44699999999</v>
      </c>
      <c r="D16" s="12">
        <v>4105</v>
      </c>
      <c r="E16" s="12">
        <v>11.57</v>
      </c>
      <c r="F16" s="3"/>
      <c r="G16" s="3"/>
      <c r="H16" s="2">
        <v>0.2</v>
      </c>
      <c r="I16" s="3"/>
      <c r="J16" s="2">
        <v>3.02</v>
      </c>
      <c r="K16" s="3"/>
      <c r="L16" s="2">
        <v>0</v>
      </c>
      <c r="M16" s="2">
        <v>0</v>
      </c>
      <c r="N16" s="2">
        <v>0.2</v>
      </c>
      <c r="O16" s="2">
        <v>0</v>
      </c>
      <c r="P16" s="3"/>
      <c r="Q16" s="3"/>
      <c r="R16" s="3"/>
    </row>
    <row r="17" spans="1:18" x14ac:dyDescent="0.25">
      <c r="A17" s="4">
        <v>15</v>
      </c>
      <c r="B17" s="2" t="s">
        <v>14</v>
      </c>
      <c r="C17" s="11">
        <f>Table256[[#This Row],[Length]]*Table256[[#This Row],[Average Width]]*Table256[[#This Row],[Average Depth]]</f>
        <v>110407.7064</v>
      </c>
      <c r="D17" s="12">
        <v>2973</v>
      </c>
      <c r="E17" s="12">
        <v>12.2</v>
      </c>
      <c r="F17" s="3"/>
      <c r="G17" s="3"/>
      <c r="H17" s="2">
        <v>0.2</v>
      </c>
      <c r="I17" s="3"/>
      <c r="J17" s="2">
        <v>3.044</v>
      </c>
      <c r="K17" s="3"/>
      <c r="L17" s="2">
        <v>0</v>
      </c>
      <c r="M17" s="2">
        <v>0</v>
      </c>
      <c r="N17" s="2">
        <v>0.2</v>
      </c>
      <c r="O17" s="2">
        <v>0</v>
      </c>
      <c r="P17" s="3"/>
      <c r="Q17" s="3"/>
      <c r="R17" s="3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ADB0-8802-4046-B355-AEDEA6593732}">
  <dimension ref="A2:R41"/>
  <sheetViews>
    <sheetView workbookViewId="0">
      <selection sqref="A1:R17"/>
    </sheetView>
  </sheetViews>
  <sheetFormatPr defaultRowHeight="15" x14ac:dyDescent="0.25"/>
  <cols>
    <col min="1" max="18" width="10.7109375" customWidth="1"/>
  </cols>
  <sheetData>
    <row r="2" spans="1:18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42</v>
      </c>
      <c r="F2" s="1" t="s">
        <v>43</v>
      </c>
      <c r="G2" s="1" t="s">
        <v>4</v>
      </c>
      <c r="H2" s="1" t="s">
        <v>5</v>
      </c>
      <c r="I2" s="1" t="s">
        <v>6</v>
      </c>
      <c r="J2" s="1" t="s">
        <v>41</v>
      </c>
      <c r="K2" s="1" t="s">
        <v>40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28</v>
      </c>
      <c r="Q2" s="1" t="s">
        <v>29</v>
      </c>
      <c r="R2" s="1" t="s">
        <v>30</v>
      </c>
    </row>
    <row r="3" spans="1:18" x14ac:dyDescent="0.25">
      <c r="A3" s="4">
        <v>1</v>
      </c>
      <c r="B3" s="2" t="s">
        <v>13</v>
      </c>
      <c r="C3" s="11">
        <f>Table2567[[#This Row],[Length]]*Table2567[[#This Row],[Average Width]]*Table2567[[#This Row],[Average Depth]]</f>
        <v>12819.569000000001</v>
      </c>
      <c r="D3" s="11">
        <v>4567</v>
      </c>
      <c r="E3" s="11">
        <v>1.75</v>
      </c>
      <c r="F3" s="3"/>
      <c r="G3" s="16">
        <v>1.6000000000000001E-3</v>
      </c>
      <c r="H3" s="2">
        <v>0.2</v>
      </c>
      <c r="I3" s="13">
        <v>0.05</v>
      </c>
      <c r="J3" s="2">
        <v>1.6040000000000001</v>
      </c>
      <c r="K3" s="3"/>
      <c r="L3" s="2">
        <v>0</v>
      </c>
      <c r="M3" s="2">
        <v>0</v>
      </c>
      <c r="N3" s="2">
        <v>0.2</v>
      </c>
      <c r="O3" s="2">
        <v>0</v>
      </c>
      <c r="P3" s="3"/>
      <c r="Q3" s="3"/>
      <c r="R3" s="3"/>
    </row>
    <row r="4" spans="1:18" x14ac:dyDescent="0.25">
      <c r="A4" s="4">
        <v>2</v>
      </c>
      <c r="B4" s="2" t="s">
        <v>15</v>
      </c>
      <c r="C4" s="11">
        <f>Table2567[[#This Row],[Length]]*Table2567[[#This Row],[Average Width]]*Table2567[[#This Row],[Average Depth]]</f>
        <v>13248.599999999999</v>
      </c>
      <c r="D4" s="11">
        <v>4000</v>
      </c>
      <c r="E4" s="11">
        <v>1.8660000000000001</v>
      </c>
      <c r="F4" s="3"/>
      <c r="G4" s="15">
        <v>1.5E-3</v>
      </c>
      <c r="H4" s="2">
        <v>0.2</v>
      </c>
      <c r="I4" s="13">
        <v>0.05</v>
      </c>
      <c r="J4" s="2">
        <v>1.7749999999999999</v>
      </c>
      <c r="K4" s="3"/>
      <c r="L4" s="2">
        <v>0</v>
      </c>
      <c r="M4" s="2">
        <v>0</v>
      </c>
      <c r="N4" s="2">
        <v>0.2</v>
      </c>
      <c r="O4" s="2">
        <v>0</v>
      </c>
      <c r="P4" s="3"/>
      <c r="Q4" s="3"/>
      <c r="R4" s="3"/>
    </row>
    <row r="5" spans="1:18" x14ac:dyDescent="0.25">
      <c r="A5" s="4">
        <v>3</v>
      </c>
      <c r="B5" s="2" t="s">
        <v>16</v>
      </c>
      <c r="C5" s="11">
        <f>Table2567[[#This Row],[Length]]*Table2567[[#This Row],[Average Width]]*Table2567[[#This Row],[Average Depth]]</f>
        <v>17655.679944</v>
      </c>
      <c r="D5" s="11">
        <v>3987</v>
      </c>
      <c r="E5" s="11">
        <v>2.4079999999999999</v>
      </c>
      <c r="F5" s="3"/>
      <c r="G5" s="15">
        <v>8.9999999999999998E-4</v>
      </c>
      <c r="H5" s="2">
        <v>0.2</v>
      </c>
      <c r="I5" s="13">
        <v>0.05</v>
      </c>
      <c r="J5" s="2">
        <v>1.839</v>
      </c>
      <c r="K5" s="3"/>
      <c r="L5" s="2">
        <v>0</v>
      </c>
      <c r="M5" s="2">
        <v>0</v>
      </c>
      <c r="N5" s="2">
        <v>0.2</v>
      </c>
      <c r="O5" s="2">
        <v>0</v>
      </c>
      <c r="P5" s="3"/>
      <c r="Q5" s="3"/>
      <c r="R5" s="3"/>
    </row>
    <row r="6" spans="1:18" x14ac:dyDescent="0.25">
      <c r="A6" s="4">
        <v>4</v>
      </c>
      <c r="B6" s="2" t="s">
        <v>17</v>
      </c>
      <c r="C6" s="11">
        <f>Table2567[[#This Row],[Length]]*Table2567[[#This Row],[Average Width]]*Table2567[[#This Row],[Average Depth]]</f>
        <v>15858.810499999996</v>
      </c>
      <c r="D6" s="11">
        <v>3507.5</v>
      </c>
      <c r="E6" s="11">
        <v>2.4049999999999998</v>
      </c>
      <c r="F6" s="3"/>
      <c r="G6" s="15">
        <v>1.4E-3</v>
      </c>
      <c r="H6" s="2">
        <v>0.2</v>
      </c>
      <c r="I6" s="13">
        <v>0.05</v>
      </c>
      <c r="J6" s="2">
        <v>1.88</v>
      </c>
      <c r="K6" s="3"/>
      <c r="L6" s="2">
        <v>0</v>
      </c>
      <c r="M6" s="2">
        <v>0</v>
      </c>
      <c r="N6" s="2">
        <v>0.2</v>
      </c>
      <c r="O6" s="2">
        <v>0</v>
      </c>
      <c r="P6" s="3"/>
      <c r="Q6" s="3"/>
      <c r="R6" s="3"/>
    </row>
    <row r="7" spans="1:18" x14ac:dyDescent="0.25">
      <c r="A7" s="4">
        <v>5</v>
      </c>
      <c r="B7" s="2" t="s">
        <v>18</v>
      </c>
      <c r="C7" s="11">
        <f>Table2567[[#This Row],[Length]]*Table2567[[#This Row],[Average Width]]*Table2567[[#This Row],[Average Depth]]</f>
        <v>17730.503695000003</v>
      </c>
      <c r="D7" s="11">
        <v>3507.5</v>
      </c>
      <c r="E7" s="11">
        <v>2.6030000000000002</v>
      </c>
      <c r="F7" s="3"/>
      <c r="G7" s="15">
        <v>1.1999999999999999E-3</v>
      </c>
      <c r="H7" s="2">
        <v>0.2</v>
      </c>
      <c r="I7" s="13">
        <v>0.05</v>
      </c>
      <c r="J7" s="2">
        <v>1.9419999999999999</v>
      </c>
      <c r="K7" s="3"/>
      <c r="L7" s="2">
        <v>0</v>
      </c>
      <c r="M7" s="2">
        <v>0</v>
      </c>
      <c r="N7" s="2">
        <v>0.2</v>
      </c>
      <c r="O7" s="2">
        <v>0</v>
      </c>
      <c r="P7" s="3"/>
      <c r="Q7" s="3"/>
      <c r="R7" s="3"/>
    </row>
    <row r="8" spans="1:18" x14ac:dyDescent="0.25">
      <c r="A8" s="4">
        <v>6</v>
      </c>
      <c r="B8" s="2" t="s">
        <v>19</v>
      </c>
      <c r="C8" s="11">
        <f>Table2567[[#This Row],[Length]]*Table2567[[#This Row],[Average Width]]*Table2567[[#This Row],[Average Depth]]</f>
        <v>17767.017899999999</v>
      </c>
      <c r="D8" s="11">
        <v>3075</v>
      </c>
      <c r="E8" s="11">
        <v>2.754</v>
      </c>
      <c r="F8" s="3"/>
      <c r="G8" s="15">
        <v>1.1999999999999999E-3</v>
      </c>
      <c r="H8" s="2">
        <v>0.2</v>
      </c>
      <c r="I8" s="13">
        <v>0.05</v>
      </c>
      <c r="J8" s="2">
        <v>2.0979999999999999</v>
      </c>
      <c r="K8" s="3"/>
      <c r="L8" s="2">
        <v>0</v>
      </c>
      <c r="M8" s="2">
        <v>0</v>
      </c>
      <c r="N8" s="2">
        <v>0.2</v>
      </c>
      <c r="O8" s="2">
        <v>0</v>
      </c>
      <c r="P8" s="3"/>
      <c r="Q8" s="3"/>
      <c r="R8" s="3"/>
    </row>
    <row r="9" spans="1:18" x14ac:dyDescent="0.25">
      <c r="A9" s="4">
        <v>7</v>
      </c>
      <c r="B9" s="2" t="s">
        <v>20</v>
      </c>
      <c r="C9" s="11">
        <f>Table2567[[#This Row],[Length]]*Table2567[[#This Row],[Average Width]]*Table2567[[#This Row],[Average Depth]]</f>
        <v>22300.978050000002</v>
      </c>
      <c r="D9" s="11">
        <v>3090</v>
      </c>
      <c r="E9" s="11">
        <v>3.2850000000000001</v>
      </c>
      <c r="F9" s="3"/>
      <c r="G9" s="15">
        <v>8.9999999999999998E-4</v>
      </c>
      <c r="H9" s="2">
        <v>0.2</v>
      </c>
      <c r="I9" s="13">
        <v>0.05</v>
      </c>
      <c r="J9" s="2">
        <v>2.1970000000000001</v>
      </c>
      <c r="K9" s="3"/>
      <c r="L9" s="2">
        <v>0</v>
      </c>
      <c r="M9" s="2">
        <v>0</v>
      </c>
      <c r="N9" s="2">
        <v>0.2</v>
      </c>
      <c r="O9" s="2">
        <v>0</v>
      </c>
      <c r="P9" s="3"/>
      <c r="Q9" s="3"/>
      <c r="R9" s="3"/>
    </row>
    <row r="10" spans="1:18" x14ac:dyDescent="0.25">
      <c r="A10" s="4">
        <v>8</v>
      </c>
      <c r="B10" s="2" t="s">
        <v>21</v>
      </c>
      <c r="C10" s="11">
        <f>Table2567[[#This Row],[Length]]*Table2567[[#This Row],[Average Width]]*Table2567[[#This Row],[Average Depth]]</f>
        <v>38267.002619999999</v>
      </c>
      <c r="D10" s="11">
        <v>4356</v>
      </c>
      <c r="E10" s="11">
        <v>3.4929999999999999</v>
      </c>
      <c r="F10" s="3"/>
      <c r="G10" s="15">
        <v>1.1000000000000001E-3</v>
      </c>
      <c r="H10" s="2">
        <v>0.2</v>
      </c>
      <c r="I10" s="13">
        <v>0.05</v>
      </c>
      <c r="J10" s="2">
        <v>2.5150000000000001</v>
      </c>
      <c r="K10" s="3"/>
      <c r="L10" s="2">
        <v>0</v>
      </c>
      <c r="M10" s="2">
        <v>0</v>
      </c>
      <c r="N10" s="2">
        <v>0.2</v>
      </c>
      <c r="O10" s="2">
        <v>0</v>
      </c>
      <c r="P10" s="3"/>
      <c r="Q10" s="3"/>
      <c r="R10" s="3"/>
    </row>
    <row r="11" spans="1:18" x14ac:dyDescent="0.25">
      <c r="A11" s="4">
        <v>9</v>
      </c>
      <c r="B11" s="2" t="s">
        <v>22</v>
      </c>
      <c r="C11" s="11">
        <f>Table2567[[#This Row],[Length]]*Table2567[[#This Row],[Average Width]]*Table2567[[#This Row],[Average Depth]]</f>
        <v>42057.447822000002</v>
      </c>
      <c r="D11" s="11">
        <v>3778</v>
      </c>
      <c r="E11" s="11">
        <v>5.0670000000000002</v>
      </c>
      <c r="F11" s="3"/>
      <c r="G11" s="15">
        <v>5.0000000000000001E-4</v>
      </c>
      <c r="H11" s="2">
        <v>0.2</v>
      </c>
      <c r="I11" s="13">
        <v>0.05</v>
      </c>
      <c r="J11" s="2">
        <v>2.1970000000000001</v>
      </c>
      <c r="K11" s="3"/>
      <c r="L11" s="2">
        <v>0</v>
      </c>
      <c r="M11" s="2">
        <v>0</v>
      </c>
      <c r="N11" s="2">
        <v>0.2</v>
      </c>
      <c r="O11" s="2">
        <v>0</v>
      </c>
      <c r="P11" s="3"/>
      <c r="Q11" s="3"/>
      <c r="R11" s="3"/>
    </row>
    <row r="12" spans="1:18" x14ac:dyDescent="0.25">
      <c r="A12" s="4">
        <v>10</v>
      </c>
      <c r="B12" s="2" t="s">
        <v>23</v>
      </c>
      <c r="C12" s="11">
        <f>Table2567[[#This Row],[Length]]*Table2567[[#This Row],[Average Width]]*Table2567[[#This Row],[Average Depth]]</f>
        <v>46557.506847999997</v>
      </c>
      <c r="D12" s="11">
        <v>3592</v>
      </c>
      <c r="E12" s="11">
        <v>6.1779999999999999</v>
      </c>
      <c r="F12" s="3"/>
      <c r="G12" s="15">
        <v>1E-3</v>
      </c>
      <c r="H12" s="2">
        <v>0.2</v>
      </c>
      <c r="I12" s="13">
        <v>0.05</v>
      </c>
      <c r="J12" s="2">
        <v>2.0979999999999999</v>
      </c>
      <c r="K12" s="3"/>
      <c r="L12" s="2">
        <v>0</v>
      </c>
      <c r="M12" s="2">
        <v>0</v>
      </c>
      <c r="N12" s="2">
        <v>0.2</v>
      </c>
      <c r="O12" s="2">
        <v>0</v>
      </c>
      <c r="P12" s="3"/>
      <c r="Q12" s="3"/>
      <c r="R12" s="3"/>
    </row>
    <row r="13" spans="1:18" x14ac:dyDescent="0.25">
      <c r="A13" s="4">
        <v>11</v>
      </c>
      <c r="B13" s="2" t="s">
        <v>24</v>
      </c>
      <c r="C13" s="11">
        <f>Table2567[[#This Row],[Length]]*Table2567[[#This Row],[Average Width]]*Table2567[[#This Row],[Average Depth]]</f>
        <v>66055.144320000007</v>
      </c>
      <c r="D13" s="11">
        <v>3847</v>
      </c>
      <c r="E13" s="11">
        <v>6.3360000000000003</v>
      </c>
      <c r="F13" s="3"/>
      <c r="G13" s="15">
        <v>6.9999999999999999E-4</v>
      </c>
      <c r="H13" s="2">
        <v>0.2</v>
      </c>
      <c r="I13" s="13">
        <v>0.05</v>
      </c>
      <c r="J13" s="2">
        <v>2.71</v>
      </c>
      <c r="K13" s="3"/>
      <c r="L13" s="2">
        <v>0</v>
      </c>
      <c r="M13" s="2">
        <v>0</v>
      </c>
      <c r="N13" s="2">
        <v>0.2</v>
      </c>
      <c r="O13" s="2">
        <v>0</v>
      </c>
      <c r="P13" s="3"/>
      <c r="Q13" s="3"/>
      <c r="R13" s="3"/>
    </row>
    <row r="14" spans="1:18" x14ac:dyDescent="0.25">
      <c r="A14" s="4">
        <v>12</v>
      </c>
      <c r="B14" s="2" t="s">
        <v>25</v>
      </c>
      <c r="C14" s="11">
        <f>Table2567[[#This Row],[Length]]*Table2567[[#This Row],[Average Width]]*Table2567[[#This Row],[Average Depth]]</f>
        <v>77032.200960000002</v>
      </c>
      <c r="D14" s="11">
        <v>4251</v>
      </c>
      <c r="E14" s="11">
        <v>6.3360000000000003</v>
      </c>
      <c r="F14" s="3"/>
      <c r="G14" s="15">
        <v>6.9999999999999999E-4</v>
      </c>
      <c r="H14" s="2">
        <v>0.2</v>
      </c>
      <c r="I14" s="13">
        <v>0.05</v>
      </c>
      <c r="J14" s="2">
        <v>2.86</v>
      </c>
      <c r="K14" s="3"/>
      <c r="L14" s="2">
        <v>0</v>
      </c>
      <c r="M14" s="2">
        <v>0</v>
      </c>
      <c r="N14" s="2">
        <v>0.2</v>
      </c>
      <c r="O14" s="2">
        <v>0</v>
      </c>
      <c r="P14" s="3"/>
      <c r="Q14" s="3"/>
      <c r="R14" s="3"/>
    </row>
    <row r="15" spans="1:18" x14ac:dyDescent="0.25">
      <c r="A15" s="4">
        <v>13</v>
      </c>
      <c r="B15" s="2" t="s">
        <v>26</v>
      </c>
      <c r="C15" s="11">
        <f>Table2567[[#This Row],[Length]]*Table2567[[#This Row],[Average Width]]*Table2567[[#This Row],[Average Depth]]</f>
        <v>95843.088000000003</v>
      </c>
      <c r="D15" s="11">
        <v>4050</v>
      </c>
      <c r="E15" s="11">
        <v>7.92</v>
      </c>
      <c r="F15" s="3"/>
      <c r="G15" s="15">
        <v>4.0000000000000002E-4</v>
      </c>
      <c r="H15" s="2">
        <v>0.2</v>
      </c>
      <c r="I15" s="13">
        <v>0.05</v>
      </c>
      <c r="J15" s="2">
        <v>2.988</v>
      </c>
      <c r="K15" s="3"/>
      <c r="L15" s="2">
        <v>0</v>
      </c>
      <c r="M15" s="2">
        <v>0</v>
      </c>
      <c r="N15" s="2">
        <v>0.2</v>
      </c>
      <c r="O15" s="2">
        <v>0</v>
      </c>
      <c r="P15" s="3"/>
      <c r="Q15" s="3"/>
      <c r="R15" s="3"/>
    </row>
    <row r="16" spans="1:18" x14ac:dyDescent="0.25">
      <c r="A16" s="4">
        <v>14</v>
      </c>
      <c r="B16" s="2" t="s">
        <v>27</v>
      </c>
      <c r="C16" s="11">
        <f>Table2567[[#This Row],[Length]]*Table2567[[#This Row],[Average Width]]*Table2567[[#This Row],[Average Depth]]</f>
        <v>143434.44699999999</v>
      </c>
      <c r="D16" s="11">
        <v>4105</v>
      </c>
      <c r="E16" s="11">
        <v>11.57</v>
      </c>
      <c r="F16" s="3"/>
      <c r="G16" s="15">
        <v>2.9999999999999997E-4</v>
      </c>
      <c r="H16" s="2">
        <v>0.2</v>
      </c>
      <c r="I16" s="13">
        <v>0.05</v>
      </c>
      <c r="J16" s="2">
        <v>3.02</v>
      </c>
      <c r="K16" s="3"/>
      <c r="L16" s="2">
        <v>0</v>
      </c>
      <c r="M16" s="2">
        <v>0</v>
      </c>
      <c r="N16" s="2">
        <v>0.2</v>
      </c>
      <c r="O16" s="2">
        <v>0</v>
      </c>
      <c r="P16" s="3"/>
      <c r="Q16" s="3"/>
      <c r="R16" s="3"/>
    </row>
    <row r="17" spans="1:18" x14ac:dyDescent="0.25">
      <c r="A17" s="4">
        <v>15</v>
      </c>
      <c r="B17" s="2" t="s">
        <v>14</v>
      </c>
      <c r="C17" s="11">
        <f>Table2567[[#This Row],[Length]]*Table2567[[#This Row],[Average Width]]*Table2567[[#This Row],[Average Depth]]</f>
        <v>110407.7064</v>
      </c>
      <c r="D17" s="11">
        <v>2973</v>
      </c>
      <c r="E17" s="11">
        <v>12.2</v>
      </c>
      <c r="F17" s="3"/>
      <c r="G17" s="15">
        <v>2.0000000000000001E-4</v>
      </c>
      <c r="H17" s="2">
        <v>0.2</v>
      </c>
      <c r="I17" s="13">
        <v>0.05</v>
      </c>
      <c r="J17" s="2">
        <v>3.044</v>
      </c>
      <c r="K17" s="3"/>
      <c r="L17" s="2">
        <v>0</v>
      </c>
      <c r="M17" s="2">
        <v>0</v>
      </c>
      <c r="N17" s="2">
        <v>0.2</v>
      </c>
      <c r="O17" s="2">
        <v>0</v>
      </c>
      <c r="P17" s="3"/>
      <c r="Q17" s="3"/>
      <c r="R17" s="3"/>
    </row>
    <row r="27" spans="1:18" x14ac:dyDescent="0.25">
      <c r="F27" s="10"/>
    </row>
    <row r="28" spans="1:18" x14ac:dyDescent="0.25">
      <c r="F28" s="10"/>
    </row>
    <row r="29" spans="1:18" x14ac:dyDescent="0.25">
      <c r="F29" s="10"/>
    </row>
    <row r="30" spans="1:18" x14ac:dyDescent="0.25">
      <c r="F30" s="10"/>
    </row>
    <row r="31" spans="1:18" x14ac:dyDescent="0.25">
      <c r="F31" s="10"/>
    </row>
    <row r="32" spans="1:18" x14ac:dyDescent="0.25">
      <c r="F32" s="10"/>
    </row>
    <row r="33" spans="6:6" x14ac:dyDescent="0.25">
      <c r="F33" s="10"/>
    </row>
    <row r="34" spans="6:6" x14ac:dyDescent="0.25">
      <c r="F34" s="10"/>
    </row>
    <row r="35" spans="6:6" x14ac:dyDescent="0.25">
      <c r="F35" s="10"/>
    </row>
    <row r="36" spans="6:6" x14ac:dyDescent="0.25">
      <c r="F36" s="10"/>
    </row>
    <row r="37" spans="6:6" x14ac:dyDescent="0.25">
      <c r="F37" s="10"/>
    </row>
    <row r="38" spans="6:6" x14ac:dyDescent="0.25">
      <c r="F38" s="10"/>
    </row>
    <row r="39" spans="6:6" x14ac:dyDescent="0.25">
      <c r="F39" s="10"/>
    </row>
    <row r="40" spans="6:6" x14ac:dyDescent="0.25">
      <c r="F40" s="10"/>
    </row>
    <row r="41" spans="6:6" x14ac:dyDescent="0.25">
      <c r="F41" s="10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2A23B-E7C5-429F-ADBA-4D3F2B2A8BC5}">
  <dimension ref="A2:R167"/>
  <sheetViews>
    <sheetView topLeftCell="A4" workbookViewId="0">
      <selection activeCell="R37" sqref="R37"/>
    </sheetView>
  </sheetViews>
  <sheetFormatPr defaultRowHeight="15" x14ac:dyDescent="0.25"/>
  <cols>
    <col min="12" max="12" width="11.140625" customWidth="1"/>
  </cols>
  <sheetData>
    <row r="2" spans="1:18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42</v>
      </c>
      <c r="F2" s="1" t="s">
        <v>43</v>
      </c>
      <c r="G2" s="1" t="s">
        <v>4</v>
      </c>
      <c r="H2" s="1" t="s">
        <v>5</v>
      </c>
      <c r="I2" s="1" t="s">
        <v>6</v>
      </c>
      <c r="J2" s="1" t="s">
        <v>41</v>
      </c>
      <c r="K2" s="1" t="s">
        <v>40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28</v>
      </c>
      <c r="Q2" s="1" t="s">
        <v>29</v>
      </c>
      <c r="R2" s="1" t="s">
        <v>30</v>
      </c>
    </row>
    <row r="3" spans="1:18" x14ac:dyDescent="0.25">
      <c r="A3" s="4">
        <v>1</v>
      </c>
      <c r="B3" s="2" t="s">
        <v>13</v>
      </c>
      <c r="C3" s="11">
        <f>Table25678[[#This Row],[Length]]*Table25678[[#This Row],[Average Width]]*Table25678[[#This Row],[Average Depth]]</f>
        <v>12819.569000000001</v>
      </c>
      <c r="D3" s="11">
        <v>4567</v>
      </c>
      <c r="E3" s="11">
        <v>1.75</v>
      </c>
      <c r="F3" s="2">
        <v>-1</v>
      </c>
      <c r="G3" s="16">
        <v>1.6000000000000001E-3</v>
      </c>
      <c r="H3" s="2">
        <v>0.2</v>
      </c>
      <c r="I3" s="13">
        <v>0.05</v>
      </c>
      <c r="J3" s="2">
        <v>1.6040000000000001</v>
      </c>
      <c r="K3" s="2">
        <f>Table25678[[#This Row],[Average Depth]]+Table25678[[#This Row],[Bottom Elevation]]</f>
        <v>0.60400000000000009</v>
      </c>
      <c r="L3" s="2">
        <v>0</v>
      </c>
      <c r="M3" s="2">
        <v>0</v>
      </c>
      <c r="N3" s="2">
        <v>0.2</v>
      </c>
      <c r="O3" s="2">
        <v>0</v>
      </c>
      <c r="P3" s="3"/>
      <c r="Q3" s="3"/>
      <c r="R3" s="3"/>
    </row>
    <row r="4" spans="1:18" x14ac:dyDescent="0.25">
      <c r="A4" s="4">
        <v>2</v>
      </c>
      <c r="B4" s="2" t="s">
        <v>15</v>
      </c>
      <c r="C4" s="11">
        <f>Table25678[[#This Row],[Length]]*Table25678[[#This Row],[Average Width]]*Table25678[[#This Row],[Average Depth]]</f>
        <v>13248.599999999999</v>
      </c>
      <c r="D4" s="11">
        <v>4000</v>
      </c>
      <c r="E4" s="11">
        <v>1.8660000000000001</v>
      </c>
      <c r="F4" s="2">
        <v>-1.2</v>
      </c>
      <c r="G4" s="15">
        <v>1.5E-3</v>
      </c>
      <c r="H4" s="2">
        <v>0.2</v>
      </c>
      <c r="I4" s="13">
        <v>0.05</v>
      </c>
      <c r="J4" s="2">
        <v>1.7749999999999999</v>
      </c>
      <c r="K4" s="2">
        <f>Table25678[[#This Row],[Average Depth]]+Table25678[[#This Row],[Bottom Elevation]]</f>
        <v>0.57499999999999996</v>
      </c>
      <c r="L4" s="2">
        <v>0</v>
      </c>
      <c r="M4" s="2">
        <v>0</v>
      </c>
      <c r="N4" s="2">
        <v>0.2</v>
      </c>
      <c r="O4" s="2">
        <v>0</v>
      </c>
      <c r="P4" s="3"/>
      <c r="Q4" s="3"/>
      <c r="R4" s="3"/>
    </row>
    <row r="5" spans="1:18" x14ac:dyDescent="0.25">
      <c r="A5" s="4">
        <v>3</v>
      </c>
      <c r="B5" s="2" t="s">
        <v>16</v>
      </c>
      <c r="C5" s="11">
        <f>Table25678[[#This Row],[Length]]*Table25678[[#This Row],[Average Width]]*Table25678[[#This Row],[Average Depth]]</f>
        <v>17655.679944</v>
      </c>
      <c r="D5" s="11">
        <v>3987</v>
      </c>
      <c r="E5" s="11">
        <v>2.4079999999999999</v>
      </c>
      <c r="F5" s="2">
        <v>-1.4</v>
      </c>
      <c r="G5" s="15">
        <v>8.9999999999999998E-4</v>
      </c>
      <c r="H5" s="2">
        <v>0.2</v>
      </c>
      <c r="I5" s="13">
        <v>0.05</v>
      </c>
      <c r="J5" s="2">
        <v>1.839</v>
      </c>
      <c r="K5" s="2">
        <f>Table25678[[#This Row],[Average Depth]]+Table25678[[#This Row],[Bottom Elevation]]</f>
        <v>0.43900000000000006</v>
      </c>
      <c r="L5" s="2">
        <v>0</v>
      </c>
      <c r="M5" s="2">
        <v>0</v>
      </c>
      <c r="N5" s="2">
        <v>0.2</v>
      </c>
      <c r="O5" s="2">
        <v>0</v>
      </c>
      <c r="P5" s="3"/>
      <c r="Q5" s="3"/>
      <c r="R5" s="3"/>
    </row>
    <row r="6" spans="1:18" x14ac:dyDescent="0.25">
      <c r="A6" s="4">
        <v>4</v>
      </c>
      <c r="B6" s="2" t="s">
        <v>17</v>
      </c>
      <c r="C6" s="11">
        <f>Table25678[[#This Row],[Length]]*Table25678[[#This Row],[Average Width]]*Table25678[[#This Row],[Average Depth]]</f>
        <v>15858.810499999996</v>
      </c>
      <c r="D6" s="11">
        <v>3507.5</v>
      </c>
      <c r="E6" s="11">
        <v>2.4049999999999998</v>
      </c>
      <c r="F6" s="2">
        <v>-1.6</v>
      </c>
      <c r="G6" s="15">
        <v>1.4E-3</v>
      </c>
      <c r="H6" s="2">
        <v>0.2</v>
      </c>
      <c r="I6" s="13">
        <v>0.05</v>
      </c>
      <c r="J6" s="2">
        <v>1.88</v>
      </c>
      <c r="K6" s="2">
        <f>Table25678[[#This Row],[Average Depth]]+Table25678[[#This Row],[Bottom Elevation]]</f>
        <v>0.2799999999999998</v>
      </c>
      <c r="L6" s="2">
        <v>0</v>
      </c>
      <c r="M6" s="2">
        <v>0</v>
      </c>
      <c r="N6" s="2">
        <v>0.2</v>
      </c>
      <c r="O6" s="2">
        <v>0</v>
      </c>
      <c r="P6" s="3"/>
      <c r="Q6" s="3"/>
      <c r="R6" s="3"/>
    </row>
    <row r="7" spans="1:18" x14ac:dyDescent="0.25">
      <c r="A7" s="4">
        <v>5</v>
      </c>
      <c r="B7" s="2" t="s">
        <v>18</v>
      </c>
      <c r="C7" s="11">
        <f>Table25678[[#This Row],[Length]]*Table25678[[#This Row],[Average Width]]*Table25678[[#This Row],[Average Depth]]</f>
        <v>17730.503695000003</v>
      </c>
      <c r="D7" s="11">
        <v>3507.5</v>
      </c>
      <c r="E7" s="11">
        <v>2.6030000000000002</v>
      </c>
      <c r="F7" s="2">
        <v>-1.8</v>
      </c>
      <c r="G7" s="15">
        <v>1.1999999999999999E-3</v>
      </c>
      <c r="H7" s="2">
        <v>0.2</v>
      </c>
      <c r="I7" s="13">
        <v>0.05</v>
      </c>
      <c r="J7" s="2">
        <v>1.9419999999999999</v>
      </c>
      <c r="K7" s="2">
        <f>Table25678[[#This Row],[Average Depth]]+Table25678[[#This Row],[Bottom Elevation]]</f>
        <v>0.1419999999999999</v>
      </c>
      <c r="L7" s="2">
        <v>0</v>
      </c>
      <c r="M7" s="2">
        <v>0</v>
      </c>
      <c r="N7" s="2">
        <v>0.2</v>
      </c>
      <c r="O7" s="2">
        <v>0</v>
      </c>
      <c r="P7" s="3"/>
      <c r="Q7" s="3"/>
      <c r="R7" s="3"/>
    </row>
    <row r="8" spans="1:18" x14ac:dyDescent="0.25">
      <c r="A8" s="4">
        <v>6</v>
      </c>
      <c r="B8" s="2" t="s">
        <v>19</v>
      </c>
      <c r="C8" s="11">
        <f>Table25678[[#This Row],[Length]]*Table25678[[#This Row],[Average Width]]*Table25678[[#This Row],[Average Depth]]</f>
        <v>17767.017899999999</v>
      </c>
      <c r="D8" s="11">
        <v>3075</v>
      </c>
      <c r="E8" s="11">
        <v>2.754</v>
      </c>
      <c r="F8" s="2">
        <v>-2</v>
      </c>
      <c r="G8" s="15">
        <v>1.1999999999999999E-3</v>
      </c>
      <c r="H8" s="2">
        <v>0.2</v>
      </c>
      <c r="I8" s="13">
        <v>0.05</v>
      </c>
      <c r="J8" s="2">
        <v>2.0979999999999999</v>
      </c>
      <c r="K8" s="2">
        <f>Table25678[[#This Row],[Average Depth]]+Table25678[[#This Row],[Bottom Elevation]]</f>
        <v>9.7999999999999865E-2</v>
      </c>
      <c r="L8" s="2">
        <v>0</v>
      </c>
      <c r="M8" s="2">
        <v>0</v>
      </c>
      <c r="N8" s="2">
        <v>0.2</v>
      </c>
      <c r="O8" s="2">
        <v>0</v>
      </c>
      <c r="P8" s="3"/>
      <c r="Q8" s="3"/>
      <c r="R8" s="3"/>
    </row>
    <row r="9" spans="1:18" x14ac:dyDescent="0.25">
      <c r="A9" s="4">
        <v>7</v>
      </c>
      <c r="B9" s="2" t="s">
        <v>20</v>
      </c>
      <c r="C9" s="11">
        <f>Table25678[[#This Row],[Length]]*Table25678[[#This Row],[Average Width]]*Table25678[[#This Row],[Average Depth]]</f>
        <v>22300.978050000002</v>
      </c>
      <c r="D9" s="11">
        <v>3090</v>
      </c>
      <c r="E9" s="11">
        <v>3.2850000000000001</v>
      </c>
      <c r="F9" s="2">
        <v>-2.2000000000000002</v>
      </c>
      <c r="G9" s="15">
        <v>8.9999999999999998E-4</v>
      </c>
      <c r="H9" s="2">
        <v>0.2</v>
      </c>
      <c r="I9" s="13">
        <v>0.05</v>
      </c>
      <c r="J9" s="2">
        <v>2.1970000000000001</v>
      </c>
      <c r="K9" s="2">
        <f>Table25678[[#This Row],[Average Depth]]+Table25678[[#This Row],[Bottom Elevation]]</f>
        <v>-3.0000000000001137E-3</v>
      </c>
      <c r="L9" s="2">
        <v>0</v>
      </c>
      <c r="M9" s="2">
        <v>0</v>
      </c>
      <c r="N9" s="2">
        <v>0.2</v>
      </c>
      <c r="O9" s="2">
        <v>0</v>
      </c>
      <c r="P9" s="3"/>
      <c r="Q9" s="3"/>
      <c r="R9" s="3"/>
    </row>
    <row r="10" spans="1:18" x14ac:dyDescent="0.25">
      <c r="A10" s="4">
        <v>8</v>
      </c>
      <c r="B10" s="2" t="s">
        <v>21</v>
      </c>
      <c r="C10" s="11">
        <f>Table25678[[#This Row],[Length]]*Table25678[[#This Row],[Average Width]]*Table25678[[#This Row],[Average Depth]]</f>
        <v>38267.002619999999</v>
      </c>
      <c r="D10" s="11">
        <v>4356</v>
      </c>
      <c r="E10" s="11">
        <v>3.4929999999999999</v>
      </c>
      <c r="F10" s="2">
        <v>-2.4</v>
      </c>
      <c r="G10" s="15">
        <v>1.1000000000000001E-3</v>
      </c>
      <c r="H10" s="2">
        <v>0.2</v>
      </c>
      <c r="I10" s="13">
        <v>0.05</v>
      </c>
      <c r="J10" s="2">
        <v>2.5150000000000001</v>
      </c>
      <c r="K10" s="2">
        <f>Table25678[[#This Row],[Average Depth]]+Table25678[[#This Row],[Bottom Elevation]]</f>
        <v>0.11500000000000021</v>
      </c>
      <c r="L10" s="2">
        <v>0</v>
      </c>
      <c r="M10" s="2">
        <v>0</v>
      </c>
      <c r="N10" s="2">
        <v>0.2</v>
      </c>
      <c r="O10" s="2">
        <v>0</v>
      </c>
      <c r="P10" s="3"/>
      <c r="Q10" s="3"/>
      <c r="R10" s="3"/>
    </row>
    <row r="11" spans="1:18" x14ac:dyDescent="0.25">
      <c r="A11" s="4">
        <v>9</v>
      </c>
      <c r="B11" s="2" t="s">
        <v>22</v>
      </c>
      <c r="C11" s="11">
        <f>Table25678[[#This Row],[Length]]*Table25678[[#This Row],[Average Width]]*Table25678[[#This Row],[Average Depth]]</f>
        <v>42057.447822000002</v>
      </c>
      <c r="D11" s="11">
        <v>3778</v>
      </c>
      <c r="E11" s="11">
        <v>5.0670000000000002</v>
      </c>
      <c r="F11" s="2">
        <v>-2.6</v>
      </c>
      <c r="G11" s="15">
        <v>5.0000000000000001E-4</v>
      </c>
      <c r="H11" s="2">
        <v>0.2</v>
      </c>
      <c r="I11" s="13">
        <v>0.05</v>
      </c>
      <c r="J11" s="2">
        <v>2.1970000000000001</v>
      </c>
      <c r="K11" s="2">
        <f>Table25678[[#This Row],[Average Depth]]+Table25678[[#This Row],[Bottom Elevation]]</f>
        <v>-0.40300000000000002</v>
      </c>
      <c r="L11" s="2">
        <v>0</v>
      </c>
      <c r="M11" s="2">
        <v>0</v>
      </c>
      <c r="N11" s="2">
        <v>0.2</v>
      </c>
      <c r="O11" s="2">
        <v>0</v>
      </c>
      <c r="P11" s="3"/>
      <c r="Q11" s="3"/>
      <c r="R11" s="3"/>
    </row>
    <row r="12" spans="1:18" x14ac:dyDescent="0.25">
      <c r="A12" s="4">
        <v>10</v>
      </c>
      <c r="B12" s="2" t="s">
        <v>23</v>
      </c>
      <c r="C12" s="11">
        <f>Table25678[[#This Row],[Length]]*Table25678[[#This Row],[Average Width]]*Table25678[[#This Row],[Average Depth]]</f>
        <v>46557.506847999997</v>
      </c>
      <c r="D12" s="11">
        <v>3592</v>
      </c>
      <c r="E12" s="11">
        <v>6.1779999999999999</v>
      </c>
      <c r="F12" s="2">
        <v>-2.8</v>
      </c>
      <c r="G12" s="15">
        <v>1E-3</v>
      </c>
      <c r="H12" s="2">
        <v>0.2</v>
      </c>
      <c r="I12" s="13">
        <v>0.05</v>
      </c>
      <c r="J12" s="2">
        <v>2.0979999999999999</v>
      </c>
      <c r="K12" s="2">
        <f>Table25678[[#This Row],[Average Depth]]+Table25678[[#This Row],[Bottom Elevation]]</f>
        <v>-0.70199999999999996</v>
      </c>
      <c r="L12" s="2">
        <v>0</v>
      </c>
      <c r="M12" s="2">
        <v>0</v>
      </c>
      <c r="N12" s="2">
        <v>0.2</v>
      </c>
      <c r="O12" s="2">
        <v>0</v>
      </c>
      <c r="P12" s="3"/>
      <c r="Q12" s="3"/>
      <c r="R12" s="3"/>
    </row>
    <row r="13" spans="1:18" x14ac:dyDescent="0.25">
      <c r="A13" s="4">
        <v>11</v>
      </c>
      <c r="B13" s="2" t="s">
        <v>24</v>
      </c>
      <c r="C13" s="11">
        <f>Table25678[[#This Row],[Length]]*Table25678[[#This Row],[Average Width]]*Table25678[[#This Row],[Average Depth]]</f>
        <v>66055.144320000007</v>
      </c>
      <c r="D13" s="11">
        <v>3847</v>
      </c>
      <c r="E13" s="11">
        <v>6.3360000000000003</v>
      </c>
      <c r="F13" s="2">
        <v>-3</v>
      </c>
      <c r="G13" s="15">
        <v>6.9999999999999999E-4</v>
      </c>
      <c r="H13" s="2">
        <v>0.2</v>
      </c>
      <c r="I13" s="13">
        <v>0.05</v>
      </c>
      <c r="J13" s="2">
        <v>2.71</v>
      </c>
      <c r="K13" s="2">
        <f>Table25678[[#This Row],[Average Depth]]+Table25678[[#This Row],[Bottom Elevation]]</f>
        <v>-0.29000000000000004</v>
      </c>
      <c r="L13" s="2">
        <v>0</v>
      </c>
      <c r="M13" s="2">
        <v>0</v>
      </c>
      <c r="N13" s="2">
        <v>0.2</v>
      </c>
      <c r="O13" s="2">
        <v>0</v>
      </c>
      <c r="P13" s="3"/>
      <c r="Q13" s="3"/>
      <c r="R13" s="3"/>
    </row>
    <row r="14" spans="1:18" x14ac:dyDescent="0.25">
      <c r="A14" s="4">
        <v>12</v>
      </c>
      <c r="B14" s="2" t="s">
        <v>25</v>
      </c>
      <c r="C14" s="11">
        <f>Table25678[[#This Row],[Length]]*Table25678[[#This Row],[Average Width]]*Table25678[[#This Row],[Average Depth]]</f>
        <v>77032.200960000002</v>
      </c>
      <c r="D14" s="11">
        <v>4251</v>
      </c>
      <c r="E14" s="11">
        <v>6.3360000000000003</v>
      </c>
      <c r="F14" s="2">
        <v>-3.2</v>
      </c>
      <c r="G14" s="15">
        <v>6.9999999999999999E-4</v>
      </c>
      <c r="H14" s="2">
        <v>0.2</v>
      </c>
      <c r="I14" s="13">
        <v>0.05</v>
      </c>
      <c r="J14" s="2">
        <v>2.86</v>
      </c>
      <c r="K14" s="2">
        <f>Table25678[[#This Row],[Average Depth]]+Table25678[[#This Row],[Bottom Elevation]]</f>
        <v>-0.3400000000000003</v>
      </c>
      <c r="L14" s="2">
        <v>0</v>
      </c>
      <c r="M14" s="2">
        <v>0</v>
      </c>
      <c r="N14" s="2">
        <v>0.2</v>
      </c>
      <c r="O14" s="2">
        <v>0</v>
      </c>
      <c r="P14" s="3"/>
      <c r="Q14" s="3"/>
      <c r="R14" s="3"/>
    </row>
    <row r="15" spans="1:18" x14ac:dyDescent="0.25">
      <c r="A15" s="4">
        <v>13</v>
      </c>
      <c r="B15" s="2" t="s">
        <v>26</v>
      </c>
      <c r="C15" s="11">
        <f>Table25678[[#This Row],[Length]]*Table25678[[#This Row],[Average Width]]*Table25678[[#This Row],[Average Depth]]</f>
        <v>95843.088000000003</v>
      </c>
      <c r="D15" s="11">
        <v>4050</v>
      </c>
      <c r="E15" s="11">
        <v>7.92</v>
      </c>
      <c r="F15" s="2">
        <v>-3.4</v>
      </c>
      <c r="G15" s="15">
        <v>4.0000000000000002E-4</v>
      </c>
      <c r="H15" s="2">
        <v>0.2</v>
      </c>
      <c r="I15" s="13">
        <v>0.05</v>
      </c>
      <c r="J15" s="2">
        <v>2.988</v>
      </c>
      <c r="K15" s="2">
        <f>Table25678[[#This Row],[Average Depth]]+Table25678[[#This Row],[Bottom Elevation]]</f>
        <v>-0.41199999999999992</v>
      </c>
      <c r="L15" s="2">
        <v>0</v>
      </c>
      <c r="M15" s="2">
        <v>0</v>
      </c>
      <c r="N15" s="2">
        <v>0.2</v>
      </c>
      <c r="O15" s="2">
        <v>0</v>
      </c>
      <c r="P15" s="3"/>
      <c r="Q15" s="3"/>
      <c r="R15" s="3"/>
    </row>
    <row r="16" spans="1:18" x14ac:dyDescent="0.25">
      <c r="A16" s="4">
        <v>14</v>
      </c>
      <c r="B16" s="2" t="s">
        <v>27</v>
      </c>
      <c r="C16" s="11">
        <f>Table25678[[#This Row],[Length]]*Table25678[[#This Row],[Average Width]]*Table25678[[#This Row],[Average Depth]]</f>
        <v>143434.44699999999</v>
      </c>
      <c r="D16" s="11">
        <v>4105</v>
      </c>
      <c r="E16" s="11">
        <v>11.57</v>
      </c>
      <c r="F16" s="2">
        <v>-3.6</v>
      </c>
      <c r="G16" s="15">
        <v>2.9999999999999997E-4</v>
      </c>
      <c r="H16" s="2">
        <v>0.2</v>
      </c>
      <c r="I16" s="13">
        <v>0.05</v>
      </c>
      <c r="J16" s="2">
        <v>3.02</v>
      </c>
      <c r="K16" s="2">
        <f>Table25678[[#This Row],[Average Depth]]+Table25678[[#This Row],[Bottom Elevation]]</f>
        <v>-0.58000000000000007</v>
      </c>
      <c r="L16" s="2">
        <v>0</v>
      </c>
      <c r="M16" s="2">
        <v>0</v>
      </c>
      <c r="N16" s="2">
        <v>0.2</v>
      </c>
      <c r="O16" s="2">
        <v>0</v>
      </c>
      <c r="P16" s="3"/>
      <c r="Q16" s="3"/>
      <c r="R16" s="3"/>
    </row>
    <row r="17" spans="1:18" x14ac:dyDescent="0.25">
      <c r="A17" s="4">
        <v>15</v>
      </c>
      <c r="B17" s="2" t="s">
        <v>14</v>
      </c>
      <c r="C17" s="11">
        <f>Table25678[[#This Row],[Length]]*Table25678[[#This Row],[Average Width]]*Table25678[[#This Row],[Average Depth]]</f>
        <v>110407.7064</v>
      </c>
      <c r="D17" s="11">
        <v>2973</v>
      </c>
      <c r="E17" s="11">
        <v>12.2</v>
      </c>
      <c r="F17" s="2">
        <v>-3.8</v>
      </c>
      <c r="G17" s="15">
        <v>2.0000000000000001E-4</v>
      </c>
      <c r="H17" s="2">
        <v>0.2</v>
      </c>
      <c r="I17" s="13">
        <v>0.05</v>
      </c>
      <c r="J17" s="2">
        <v>3.044</v>
      </c>
      <c r="K17" s="2">
        <f>Table25678[[#This Row],[Average Depth]]+Table25678[[#This Row],[Bottom Elevation]]</f>
        <v>-0.75599999999999978</v>
      </c>
      <c r="L17" s="2">
        <v>0</v>
      </c>
      <c r="M17" s="2">
        <v>0</v>
      </c>
      <c r="N17" s="2">
        <v>0.2</v>
      </c>
      <c r="O17" s="2">
        <v>0</v>
      </c>
      <c r="P17" s="3"/>
      <c r="Q17" s="3"/>
      <c r="R17" s="3"/>
    </row>
    <row r="21" spans="1:18" x14ac:dyDescent="0.25">
      <c r="J21" s="19" t="s">
        <v>45</v>
      </c>
      <c r="K21" s="19"/>
      <c r="L21" s="19"/>
    </row>
    <row r="22" spans="1:18" x14ac:dyDescent="0.25">
      <c r="J22" t="s">
        <v>31</v>
      </c>
      <c r="K22" t="s">
        <v>32</v>
      </c>
      <c r="L22" t="s">
        <v>44</v>
      </c>
    </row>
    <row r="23" spans="1:18" x14ac:dyDescent="0.25">
      <c r="J23" s="17">
        <v>45292</v>
      </c>
      <c r="K23" s="18">
        <v>0</v>
      </c>
      <c r="L23">
        <v>3.6840000000000002</v>
      </c>
    </row>
    <row r="24" spans="1:18" x14ac:dyDescent="0.25">
      <c r="J24" s="17">
        <v>45292</v>
      </c>
      <c r="K24" s="18">
        <v>4.1666666666666664E-2</v>
      </c>
      <c r="L24">
        <v>3.7519999999999998</v>
      </c>
    </row>
    <row r="25" spans="1:18" x14ac:dyDescent="0.25">
      <c r="J25" s="17">
        <v>45292</v>
      </c>
      <c r="K25" s="18">
        <v>8.3333333333333329E-2</v>
      </c>
      <c r="L25">
        <v>2.992</v>
      </c>
    </row>
    <row r="26" spans="1:18" x14ac:dyDescent="0.25">
      <c r="J26" s="17">
        <v>45292</v>
      </c>
      <c r="K26" s="18">
        <v>0.125</v>
      </c>
      <c r="L26">
        <v>1.536</v>
      </c>
    </row>
    <row r="27" spans="1:18" x14ac:dyDescent="0.25">
      <c r="J27" s="17">
        <v>45292</v>
      </c>
      <c r="K27" s="18">
        <v>0.16666666666666666</v>
      </c>
      <c r="L27">
        <v>-0.27600000000000002</v>
      </c>
    </row>
    <row r="28" spans="1:18" x14ac:dyDescent="0.25">
      <c r="J28" s="17">
        <v>45292</v>
      </c>
      <c r="K28" s="18">
        <v>0.20833333333333334</v>
      </c>
      <c r="L28">
        <v>-2.044</v>
      </c>
    </row>
    <row r="29" spans="1:18" x14ac:dyDescent="0.25">
      <c r="J29" s="17">
        <v>45292</v>
      </c>
      <c r="K29" s="18">
        <v>0.25</v>
      </c>
      <c r="L29">
        <v>-3.3479999999999999</v>
      </c>
    </row>
    <row r="30" spans="1:18" x14ac:dyDescent="0.25">
      <c r="J30" s="17">
        <v>45292</v>
      </c>
      <c r="K30" s="18">
        <v>0.29166666666666669</v>
      </c>
      <c r="L30">
        <v>-3.9</v>
      </c>
    </row>
    <row r="31" spans="1:18" x14ac:dyDescent="0.25">
      <c r="J31" s="17">
        <v>45292</v>
      </c>
      <c r="K31" s="18">
        <v>0.33333333333333331</v>
      </c>
      <c r="L31">
        <v>-3.5920000000000001</v>
      </c>
    </row>
    <row r="32" spans="1:18" x14ac:dyDescent="0.25">
      <c r="J32" s="17">
        <v>45292</v>
      </c>
      <c r="K32" s="18">
        <v>0.375</v>
      </c>
      <c r="L32">
        <v>-2.512</v>
      </c>
    </row>
    <row r="33" spans="10:12" x14ac:dyDescent="0.25">
      <c r="J33" s="17">
        <v>45292</v>
      </c>
      <c r="K33" s="18">
        <v>0.41666666666666669</v>
      </c>
      <c r="L33">
        <v>-0.96399999999999997</v>
      </c>
    </row>
    <row r="34" spans="10:12" x14ac:dyDescent="0.25">
      <c r="J34" s="17">
        <v>45292</v>
      </c>
      <c r="K34" s="18">
        <v>0.45833333333333331</v>
      </c>
      <c r="L34">
        <v>0.66400000000000003</v>
      </c>
    </row>
    <row r="35" spans="10:12" x14ac:dyDescent="0.25">
      <c r="J35" s="17">
        <v>45292</v>
      </c>
      <c r="K35" s="18">
        <v>0.5</v>
      </c>
      <c r="L35">
        <v>1.94</v>
      </c>
    </row>
    <row r="36" spans="10:12" x14ac:dyDescent="0.25">
      <c r="J36" s="17">
        <v>45292</v>
      </c>
      <c r="K36" s="18">
        <v>0.54166666666666663</v>
      </c>
      <c r="L36">
        <v>2.5680000000000001</v>
      </c>
    </row>
    <row r="37" spans="10:12" x14ac:dyDescent="0.25">
      <c r="J37" s="17">
        <v>45292</v>
      </c>
      <c r="K37" s="18">
        <v>0.58333333333333337</v>
      </c>
      <c r="L37">
        <v>2.4</v>
      </c>
    </row>
    <row r="38" spans="10:12" x14ac:dyDescent="0.25">
      <c r="J38" s="17">
        <v>45292</v>
      </c>
      <c r="K38" s="18">
        <v>0.625</v>
      </c>
      <c r="L38">
        <v>1.508</v>
      </c>
    </row>
    <row r="39" spans="10:12" x14ac:dyDescent="0.25">
      <c r="J39" s="17">
        <v>45292</v>
      </c>
      <c r="K39" s="18">
        <v>0.66666666666666663</v>
      </c>
      <c r="L39">
        <v>0.17199999999999999</v>
      </c>
    </row>
    <row r="40" spans="10:12" x14ac:dyDescent="0.25">
      <c r="J40" s="17">
        <v>45292</v>
      </c>
      <c r="K40" s="18">
        <v>0.70833333333333337</v>
      </c>
      <c r="L40">
        <v>-1.228</v>
      </c>
    </row>
    <row r="41" spans="10:12" x14ac:dyDescent="0.25">
      <c r="J41" s="17">
        <v>45292</v>
      </c>
      <c r="K41" s="18">
        <v>0.75</v>
      </c>
      <c r="L41">
        <v>-2.2759999999999998</v>
      </c>
    </row>
    <row r="42" spans="10:12" x14ac:dyDescent="0.25">
      <c r="J42" s="17">
        <v>45292</v>
      </c>
      <c r="K42" s="18">
        <v>0.79166666666666663</v>
      </c>
      <c r="L42">
        <v>-2.6520000000000001</v>
      </c>
    </row>
    <row r="43" spans="10:12" x14ac:dyDescent="0.25">
      <c r="J43" s="17">
        <v>45292</v>
      </c>
      <c r="K43" s="18">
        <v>0.83333333333333337</v>
      </c>
      <c r="L43">
        <v>-2.2120000000000002</v>
      </c>
    </row>
    <row r="44" spans="10:12" x14ac:dyDescent="0.25">
      <c r="J44" s="17">
        <v>45292</v>
      </c>
      <c r="K44" s="18">
        <v>0.875</v>
      </c>
      <c r="L44">
        <v>-1.036</v>
      </c>
    </row>
    <row r="45" spans="10:12" x14ac:dyDescent="0.25">
      <c r="J45" s="17">
        <v>45292</v>
      </c>
      <c r="K45" s="18">
        <v>0.91666666666666663</v>
      </c>
      <c r="L45">
        <v>0.61199999999999999</v>
      </c>
    </row>
    <row r="46" spans="10:12" x14ac:dyDescent="0.25">
      <c r="J46" s="17">
        <v>45292</v>
      </c>
      <c r="K46" s="18">
        <v>0.95833333333333337</v>
      </c>
      <c r="L46">
        <v>2.2999999999999998</v>
      </c>
    </row>
    <row r="47" spans="10:12" x14ac:dyDescent="0.25">
      <c r="J47" s="17">
        <v>45293</v>
      </c>
      <c r="K47" s="18">
        <v>0</v>
      </c>
      <c r="L47">
        <v>3.6120000000000001</v>
      </c>
    </row>
    <row r="48" spans="10:12" x14ac:dyDescent="0.25">
      <c r="J48" s="17">
        <v>45293</v>
      </c>
      <c r="K48" s="18">
        <v>4.1666666666666664E-2</v>
      </c>
      <c r="L48">
        <v>4.1719999999999997</v>
      </c>
    </row>
    <row r="49" spans="10:12" x14ac:dyDescent="0.25">
      <c r="J49" s="17">
        <v>45293</v>
      </c>
      <c r="K49" s="18">
        <v>8.3333333333333329E-2</v>
      </c>
      <c r="L49">
        <v>3.8079999999999998</v>
      </c>
    </row>
    <row r="50" spans="10:12" x14ac:dyDescent="0.25">
      <c r="J50" s="17">
        <v>45293</v>
      </c>
      <c r="K50" s="18">
        <v>0.125</v>
      </c>
      <c r="L50">
        <v>2.5720000000000001</v>
      </c>
    </row>
    <row r="51" spans="10:12" x14ac:dyDescent="0.25">
      <c r="J51" s="17">
        <v>45293</v>
      </c>
      <c r="K51" s="18">
        <v>0.16666666666666666</v>
      </c>
      <c r="L51">
        <v>0.72</v>
      </c>
    </row>
    <row r="52" spans="10:12" x14ac:dyDescent="0.25">
      <c r="J52" s="17">
        <v>45293</v>
      </c>
      <c r="K52" s="18">
        <v>0.20833333333333334</v>
      </c>
      <c r="L52">
        <v>-1.3120000000000001</v>
      </c>
    </row>
    <row r="53" spans="10:12" x14ac:dyDescent="0.25">
      <c r="J53" s="17">
        <v>45293</v>
      </c>
      <c r="K53" s="18">
        <v>0.25</v>
      </c>
      <c r="L53">
        <v>-3.0640000000000001</v>
      </c>
    </row>
    <row r="54" spans="10:12" x14ac:dyDescent="0.25">
      <c r="J54" s="17">
        <v>45293</v>
      </c>
      <c r="K54" s="18">
        <v>0.29166666666666669</v>
      </c>
      <c r="L54">
        <v>-4.1239999999999997</v>
      </c>
    </row>
    <row r="55" spans="10:12" x14ac:dyDescent="0.25">
      <c r="J55" s="17">
        <v>45293</v>
      </c>
      <c r="K55" s="18">
        <v>0.33333333333333331</v>
      </c>
      <c r="L55">
        <v>-4.26</v>
      </c>
    </row>
    <row r="56" spans="10:12" x14ac:dyDescent="0.25">
      <c r="J56" s="17">
        <v>45293</v>
      </c>
      <c r="K56" s="18">
        <v>0.375</v>
      </c>
      <c r="L56">
        <v>-3.468</v>
      </c>
    </row>
    <row r="57" spans="10:12" x14ac:dyDescent="0.25">
      <c r="J57" s="17">
        <v>45293</v>
      </c>
      <c r="K57" s="18">
        <v>0.41666666666666669</v>
      </c>
      <c r="L57">
        <v>-1.976</v>
      </c>
    </row>
    <row r="58" spans="10:12" x14ac:dyDescent="0.25">
      <c r="J58" s="17">
        <v>45293</v>
      </c>
      <c r="K58" s="18">
        <v>0.45833333333333331</v>
      </c>
      <c r="L58">
        <v>-0.16</v>
      </c>
    </row>
    <row r="59" spans="10:12" x14ac:dyDescent="0.25">
      <c r="J59" s="17">
        <v>45293</v>
      </c>
      <c r="K59" s="18">
        <v>0.5</v>
      </c>
      <c r="L59">
        <v>1.508</v>
      </c>
    </row>
    <row r="60" spans="10:12" x14ac:dyDescent="0.25">
      <c r="J60" s="17">
        <v>45293</v>
      </c>
      <c r="K60" s="18">
        <v>0.54166666666666663</v>
      </c>
      <c r="L60">
        <v>2.6160000000000001</v>
      </c>
    </row>
    <row r="61" spans="10:12" x14ac:dyDescent="0.25">
      <c r="J61" s="17">
        <v>45293</v>
      </c>
      <c r="K61" s="18">
        <v>0.58333333333333337</v>
      </c>
      <c r="L61">
        <v>2.9</v>
      </c>
    </row>
    <row r="62" spans="10:12" x14ac:dyDescent="0.25">
      <c r="J62" s="17">
        <v>45293</v>
      </c>
      <c r="K62" s="18">
        <v>0.625</v>
      </c>
      <c r="L62">
        <v>2.3199999999999998</v>
      </c>
    </row>
    <row r="63" spans="10:12" x14ac:dyDescent="0.25">
      <c r="J63" s="17">
        <v>45293</v>
      </c>
      <c r="K63" s="18">
        <v>0.66666666666666663</v>
      </c>
      <c r="L63">
        <v>1.08</v>
      </c>
    </row>
    <row r="64" spans="10:12" x14ac:dyDescent="0.25">
      <c r="J64" s="17">
        <v>45293</v>
      </c>
      <c r="K64" s="18">
        <v>0.70833333333333337</v>
      </c>
      <c r="L64">
        <v>-0.48</v>
      </c>
    </row>
    <row r="65" spans="10:12" x14ac:dyDescent="0.25">
      <c r="J65" s="17">
        <v>45293</v>
      </c>
      <c r="K65" s="18">
        <v>0.75</v>
      </c>
      <c r="L65">
        <v>-1.8759999999999999</v>
      </c>
    </row>
    <row r="66" spans="10:12" x14ac:dyDescent="0.25">
      <c r="J66" s="17">
        <v>45293</v>
      </c>
      <c r="K66" s="18">
        <v>0.79166666666666663</v>
      </c>
      <c r="L66">
        <v>-2.7160000000000002</v>
      </c>
    </row>
    <row r="67" spans="10:12" x14ac:dyDescent="0.25">
      <c r="J67" s="17">
        <v>45293</v>
      </c>
      <c r="K67" s="18">
        <v>0.83333333333333337</v>
      </c>
      <c r="L67">
        <v>-2.7320000000000002</v>
      </c>
    </row>
    <row r="68" spans="10:12" x14ac:dyDescent="0.25">
      <c r="J68" s="17">
        <v>45293</v>
      </c>
      <c r="K68" s="18">
        <v>0.875</v>
      </c>
      <c r="L68">
        <v>-1.88</v>
      </c>
    </row>
    <row r="69" spans="10:12" x14ac:dyDescent="0.25">
      <c r="J69" s="17">
        <v>45293</v>
      </c>
      <c r="K69" s="18">
        <v>0.91666666666666663</v>
      </c>
      <c r="L69">
        <v>-0.35599999999999998</v>
      </c>
    </row>
    <row r="70" spans="10:12" x14ac:dyDescent="0.25">
      <c r="J70" s="17">
        <v>45293</v>
      </c>
      <c r="K70" s="18">
        <v>0.95833333333333337</v>
      </c>
      <c r="L70">
        <v>1.472</v>
      </c>
    </row>
    <row r="71" spans="10:12" x14ac:dyDescent="0.25">
      <c r="J71" s="17">
        <v>45294</v>
      </c>
      <c r="K71" s="18">
        <v>0</v>
      </c>
      <c r="L71">
        <v>3.12</v>
      </c>
    </row>
    <row r="72" spans="10:12" x14ac:dyDescent="0.25">
      <c r="J72" s="17">
        <v>45294</v>
      </c>
      <c r="K72" s="18">
        <v>4.1666666666666664E-2</v>
      </c>
      <c r="L72">
        <v>4.1680000000000001</v>
      </c>
    </row>
    <row r="73" spans="10:12" x14ac:dyDescent="0.25">
      <c r="J73" s="17">
        <v>45294</v>
      </c>
      <c r="K73" s="18">
        <v>8.3333333333333329E-2</v>
      </c>
      <c r="L73">
        <v>4.3</v>
      </c>
    </row>
    <row r="74" spans="10:12" x14ac:dyDescent="0.25">
      <c r="J74" s="17">
        <v>45294</v>
      </c>
      <c r="K74" s="18">
        <v>0.125</v>
      </c>
      <c r="L74">
        <v>3.448</v>
      </c>
    </row>
    <row r="75" spans="10:12" x14ac:dyDescent="0.25">
      <c r="J75" s="17">
        <v>45294</v>
      </c>
      <c r="K75" s="18">
        <v>0.16666666666666666</v>
      </c>
      <c r="L75">
        <v>1.788</v>
      </c>
    </row>
    <row r="76" spans="10:12" x14ac:dyDescent="0.25">
      <c r="J76" s="17">
        <v>45294</v>
      </c>
      <c r="K76" s="18">
        <v>0.20833333333333334</v>
      </c>
      <c r="L76">
        <v>-0.316</v>
      </c>
    </row>
    <row r="77" spans="10:12" x14ac:dyDescent="0.25">
      <c r="J77" s="17">
        <v>45294</v>
      </c>
      <c r="K77" s="18">
        <v>0.25</v>
      </c>
      <c r="L77">
        <v>-2.3639999999999999</v>
      </c>
    </row>
    <row r="78" spans="10:12" x14ac:dyDescent="0.25">
      <c r="J78" s="17">
        <v>45294</v>
      </c>
      <c r="K78" s="18">
        <v>0.29166666666666669</v>
      </c>
      <c r="L78">
        <v>-3.8879999999999999</v>
      </c>
    </row>
    <row r="79" spans="10:12" x14ac:dyDescent="0.25">
      <c r="J79" s="17">
        <v>45294</v>
      </c>
      <c r="K79" s="18">
        <v>0.33333333333333331</v>
      </c>
      <c r="L79">
        <v>-4.5359999999999996</v>
      </c>
    </row>
    <row r="80" spans="10:12" x14ac:dyDescent="0.25">
      <c r="J80" s="17">
        <v>45294</v>
      </c>
      <c r="K80" s="18">
        <v>0.375</v>
      </c>
      <c r="L80">
        <v>-4.1760000000000002</v>
      </c>
    </row>
    <row r="81" spans="10:12" x14ac:dyDescent="0.25">
      <c r="J81" s="17">
        <v>45294</v>
      </c>
      <c r="K81" s="18">
        <v>0.41666666666666669</v>
      </c>
      <c r="L81">
        <v>-2.92</v>
      </c>
    </row>
    <row r="82" spans="10:12" x14ac:dyDescent="0.25">
      <c r="J82" s="17">
        <v>45294</v>
      </c>
      <c r="K82" s="18">
        <v>0.45833333333333331</v>
      </c>
      <c r="L82">
        <v>-1.1200000000000001</v>
      </c>
    </row>
    <row r="83" spans="10:12" x14ac:dyDescent="0.25">
      <c r="J83" s="17">
        <v>45294</v>
      </c>
      <c r="K83" s="18">
        <v>0.5</v>
      </c>
      <c r="L83">
        <v>0.77600000000000002</v>
      </c>
    </row>
    <row r="84" spans="10:12" x14ac:dyDescent="0.25">
      <c r="J84" s="17">
        <v>45294</v>
      </c>
      <c r="K84" s="18">
        <v>0.54166666666666663</v>
      </c>
      <c r="L84">
        <v>2.2839999999999998</v>
      </c>
    </row>
    <row r="85" spans="10:12" x14ac:dyDescent="0.25">
      <c r="J85" s="17">
        <v>45294</v>
      </c>
      <c r="K85" s="18">
        <v>0.58333333333333337</v>
      </c>
      <c r="L85">
        <v>3.04</v>
      </c>
    </row>
    <row r="86" spans="10:12" x14ac:dyDescent="0.25">
      <c r="J86" s="17">
        <v>45294</v>
      </c>
      <c r="K86" s="18">
        <v>0.625</v>
      </c>
      <c r="L86">
        <v>2.8919999999999999</v>
      </c>
    </row>
    <row r="87" spans="10:12" x14ac:dyDescent="0.25">
      <c r="J87" s="17">
        <v>45294</v>
      </c>
      <c r="K87" s="18">
        <v>0.66666666666666663</v>
      </c>
      <c r="L87">
        <v>1.9119999999999999</v>
      </c>
    </row>
    <row r="88" spans="10:12" x14ac:dyDescent="0.25">
      <c r="J88" s="17">
        <v>45294</v>
      </c>
      <c r="K88" s="18">
        <v>0.70833333333333337</v>
      </c>
      <c r="L88">
        <v>0.41199999999999998</v>
      </c>
    </row>
    <row r="89" spans="10:12" x14ac:dyDescent="0.25">
      <c r="J89" s="17">
        <v>45294</v>
      </c>
      <c r="K89" s="18">
        <v>0.75</v>
      </c>
      <c r="L89">
        <v>-1.1839999999999999</v>
      </c>
    </row>
    <row r="90" spans="10:12" x14ac:dyDescent="0.25">
      <c r="J90" s="17">
        <v>45294</v>
      </c>
      <c r="K90" s="18">
        <v>0.79166666666666663</v>
      </c>
      <c r="L90">
        <v>-2.4039999999999999</v>
      </c>
    </row>
    <row r="91" spans="10:12" x14ac:dyDescent="0.25">
      <c r="J91" s="17">
        <v>45294</v>
      </c>
      <c r="K91" s="18">
        <v>0.83333333333333337</v>
      </c>
      <c r="L91">
        <v>-2.8919999999999999</v>
      </c>
    </row>
    <row r="92" spans="10:12" x14ac:dyDescent="0.25">
      <c r="J92" s="17">
        <v>45294</v>
      </c>
      <c r="K92" s="18">
        <v>0.875</v>
      </c>
      <c r="L92">
        <v>-2.484</v>
      </c>
    </row>
    <row r="93" spans="10:12" x14ac:dyDescent="0.25">
      <c r="J93" s="17">
        <v>45294</v>
      </c>
      <c r="K93" s="18">
        <v>0.91666666666666663</v>
      </c>
      <c r="L93">
        <v>-1.252</v>
      </c>
    </row>
    <row r="94" spans="10:12" x14ac:dyDescent="0.25">
      <c r="J94" s="17">
        <v>45294</v>
      </c>
      <c r="K94" s="18">
        <v>0.95833333333333337</v>
      </c>
      <c r="L94">
        <v>0.49199999999999999</v>
      </c>
    </row>
    <row r="95" spans="10:12" x14ac:dyDescent="0.25">
      <c r="J95" s="17">
        <v>45295</v>
      </c>
      <c r="K95" s="18">
        <v>0</v>
      </c>
      <c r="L95">
        <v>2.3159999999999998</v>
      </c>
    </row>
    <row r="96" spans="10:12" x14ac:dyDescent="0.25">
      <c r="J96" s="17">
        <v>45295</v>
      </c>
      <c r="K96" s="18">
        <v>4.1666666666666664E-2</v>
      </c>
      <c r="L96">
        <v>3.7320000000000002</v>
      </c>
    </row>
    <row r="97" spans="10:12" x14ac:dyDescent="0.25">
      <c r="J97" s="17">
        <v>45295</v>
      </c>
      <c r="K97" s="18">
        <v>8.3333333333333329E-2</v>
      </c>
      <c r="L97">
        <v>4.3559999999999999</v>
      </c>
    </row>
    <row r="98" spans="10:12" x14ac:dyDescent="0.25">
      <c r="J98" s="17">
        <v>45295</v>
      </c>
      <c r="K98" s="18">
        <v>0.125</v>
      </c>
      <c r="L98">
        <v>3.988</v>
      </c>
    </row>
    <row r="99" spans="10:12" x14ac:dyDescent="0.25">
      <c r="J99" s="17">
        <v>45295</v>
      </c>
      <c r="K99" s="18">
        <v>0.16666666666666666</v>
      </c>
      <c r="L99">
        <v>2.6840000000000002</v>
      </c>
    </row>
    <row r="100" spans="10:12" x14ac:dyDescent="0.25">
      <c r="J100" s="17">
        <v>45295</v>
      </c>
      <c r="K100" s="18">
        <v>0.20833333333333334</v>
      </c>
      <c r="L100">
        <v>0.74</v>
      </c>
    </row>
    <row r="101" spans="10:12" x14ac:dyDescent="0.25">
      <c r="J101" s="17">
        <v>45295</v>
      </c>
      <c r="K101" s="18">
        <v>0.25</v>
      </c>
      <c r="L101">
        <v>-1.3959999999999999</v>
      </c>
    </row>
    <row r="102" spans="10:12" x14ac:dyDescent="0.25">
      <c r="J102" s="17">
        <v>45295</v>
      </c>
      <c r="K102" s="18">
        <v>0.29166666666666669</v>
      </c>
      <c r="L102">
        <v>-3.2480000000000002</v>
      </c>
    </row>
    <row r="103" spans="10:12" x14ac:dyDescent="0.25">
      <c r="J103" s="17">
        <v>45295</v>
      </c>
      <c r="K103" s="18">
        <v>0.33333333333333331</v>
      </c>
      <c r="L103">
        <v>-4.3639999999999999</v>
      </c>
    </row>
    <row r="104" spans="10:12" x14ac:dyDescent="0.25">
      <c r="J104" s="17">
        <v>45295</v>
      </c>
      <c r="K104" s="18">
        <v>0.375</v>
      </c>
      <c r="L104">
        <v>-4.5039999999999996</v>
      </c>
    </row>
    <row r="105" spans="10:12" x14ac:dyDescent="0.25">
      <c r="J105" s="17">
        <v>45295</v>
      </c>
      <c r="K105" s="18">
        <v>0.41666666666666669</v>
      </c>
      <c r="L105">
        <v>-3.6680000000000001</v>
      </c>
    </row>
    <row r="106" spans="10:12" x14ac:dyDescent="0.25">
      <c r="J106" s="17">
        <v>45295</v>
      </c>
      <c r="K106" s="18">
        <v>0.45833333333333331</v>
      </c>
      <c r="L106">
        <v>-2.0760000000000001</v>
      </c>
    </row>
    <row r="107" spans="10:12" x14ac:dyDescent="0.25">
      <c r="J107" s="17">
        <v>45295</v>
      </c>
      <c r="K107" s="18">
        <v>0.5</v>
      </c>
      <c r="L107">
        <v>-0.16</v>
      </c>
    </row>
    <row r="108" spans="10:12" x14ac:dyDescent="0.25">
      <c r="J108" s="17">
        <v>45295</v>
      </c>
      <c r="K108" s="18">
        <v>0.54166666666666663</v>
      </c>
      <c r="L108">
        <v>1.6160000000000001</v>
      </c>
    </row>
    <row r="109" spans="10:12" x14ac:dyDescent="0.25">
      <c r="J109" s="17">
        <v>45295</v>
      </c>
      <c r="K109" s="18">
        <v>0.58333333333333337</v>
      </c>
      <c r="L109">
        <v>2.7959999999999998</v>
      </c>
    </row>
    <row r="110" spans="10:12" x14ac:dyDescent="0.25">
      <c r="J110" s="17">
        <v>45295</v>
      </c>
      <c r="K110" s="18">
        <v>0.625</v>
      </c>
      <c r="L110">
        <v>3.1280000000000001</v>
      </c>
    </row>
    <row r="111" spans="10:12" x14ac:dyDescent="0.25">
      <c r="J111" s="17">
        <v>45295</v>
      </c>
      <c r="K111" s="18">
        <v>0.66666666666666663</v>
      </c>
      <c r="L111">
        <v>2.556</v>
      </c>
    </row>
    <row r="112" spans="10:12" x14ac:dyDescent="0.25">
      <c r="J112" s="17">
        <v>45295</v>
      </c>
      <c r="K112" s="18">
        <v>0.70833333333333337</v>
      </c>
      <c r="L112">
        <v>1.284</v>
      </c>
    </row>
    <row r="113" spans="10:12" x14ac:dyDescent="0.25">
      <c r="J113" s="17">
        <v>45295</v>
      </c>
      <c r="K113" s="18">
        <v>0.75</v>
      </c>
      <c r="L113">
        <v>-0.30399999999999999</v>
      </c>
    </row>
    <row r="114" spans="10:12" x14ac:dyDescent="0.25">
      <c r="J114" s="17">
        <v>45295</v>
      </c>
      <c r="K114" s="18">
        <v>0.79166666666666663</v>
      </c>
      <c r="L114">
        <v>-1.764</v>
      </c>
    </row>
    <row r="115" spans="10:12" x14ac:dyDescent="0.25">
      <c r="J115" s="17">
        <v>45295</v>
      </c>
      <c r="K115" s="18">
        <v>0.83333333333333337</v>
      </c>
      <c r="L115">
        <v>-2.66</v>
      </c>
    </row>
    <row r="116" spans="10:12" x14ac:dyDescent="0.25">
      <c r="J116" s="17">
        <v>45295</v>
      </c>
      <c r="K116" s="18">
        <v>0.875</v>
      </c>
      <c r="L116">
        <v>-2.74</v>
      </c>
    </row>
    <row r="117" spans="10:12" x14ac:dyDescent="0.25">
      <c r="J117" s="17">
        <v>45295</v>
      </c>
      <c r="K117" s="18">
        <v>0.91666666666666663</v>
      </c>
      <c r="L117">
        <v>-1.944</v>
      </c>
    </row>
    <row r="118" spans="10:12" x14ac:dyDescent="0.25">
      <c r="J118" s="17">
        <v>45295</v>
      </c>
      <c r="K118" s="18">
        <v>0.95833333333333337</v>
      </c>
      <c r="L118">
        <v>-0.46800000000000003</v>
      </c>
    </row>
    <row r="119" spans="10:12" x14ac:dyDescent="0.25">
      <c r="J119" s="17">
        <v>45296</v>
      </c>
      <c r="K119" s="18">
        <v>0</v>
      </c>
      <c r="L119">
        <v>1.3120000000000001</v>
      </c>
    </row>
    <row r="120" spans="10:12" x14ac:dyDescent="0.25">
      <c r="J120" s="17">
        <v>45296</v>
      </c>
      <c r="K120" s="18">
        <v>4.1666666666666664E-2</v>
      </c>
      <c r="L120">
        <v>2.94</v>
      </c>
    </row>
    <row r="121" spans="10:12" x14ac:dyDescent="0.25">
      <c r="J121" s="17">
        <v>45296</v>
      </c>
      <c r="K121" s="18">
        <v>8.3333333333333329E-2</v>
      </c>
      <c r="L121">
        <v>3.968</v>
      </c>
    </row>
    <row r="122" spans="10:12" x14ac:dyDescent="0.25">
      <c r="J122" s="17">
        <v>45296</v>
      </c>
      <c r="K122" s="18">
        <v>0.125</v>
      </c>
      <c r="L122">
        <v>4.1079999999999997</v>
      </c>
    </row>
    <row r="123" spans="10:12" x14ac:dyDescent="0.25">
      <c r="J123" s="17">
        <v>45296</v>
      </c>
      <c r="K123" s="18">
        <v>0.16666666666666666</v>
      </c>
      <c r="L123">
        <v>3.2919999999999998</v>
      </c>
    </row>
    <row r="124" spans="10:12" x14ac:dyDescent="0.25">
      <c r="J124" s="17">
        <v>45296</v>
      </c>
      <c r="K124" s="18">
        <v>0.20833333333333334</v>
      </c>
      <c r="L124">
        <v>1.6879999999999999</v>
      </c>
    </row>
    <row r="125" spans="10:12" x14ac:dyDescent="0.25">
      <c r="J125" s="17">
        <v>45296</v>
      </c>
      <c r="K125" s="18">
        <v>0.25</v>
      </c>
      <c r="L125">
        <v>-0.34399999999999997</v>
      </c>
    </row>
    <row r="126" spans="10:12" x14ac:dyDescent="0.25">
      <c r="J126" s="17">
        <v>45296</v>
      </c>
      <c r="K126" s="18">
        <v>0.29166666666666669</v>
      </c>
      <c r="L126">
        <v>-2.3199999999999998</v>
      </c>
    </row>
    <row r="127" spans="10:12" x14ac:dyDescent="0.25">
      <c r="J127" s="17">
        <v>45296</v>
      </c>
      <c r="K127" s="18">
        <v>0.33333333333333331</v>
      </c>
      <c r="L127">
        <v>-3.7879999999999998</v>
      </c>
    </row>
    <row r="128" spans="10:12" x14ac:dyDescent="0.25">
      <c r="J128" s="17">
        <v>45296</v>
      </c>
      <c r="K128" s="18">
        <v>0.375</v>
      </c>
      <c r="L128">
        <v>-4.4000000000000004</v>
      </c>
    </row>
    <row r="129" spans="10:12" x14ac:dyDescent="0.25">
      <c r="J129" s="17">
        <v>45296</v>
      </c>
      <c r="K129" s="18">
        <v>0.41666666666666669</v>
      </c>
      <c r="L129">
        <v>-4.04</v>
      </c>
    </row>
    <row r="130" spans="10:12" x14ac:dyDescent="0.25">
      <c r="J130" s="17">
        <v>45296</v>
      </c>
      <c r="K130" s="18">
        <v>0.45833333333333331</v>
      </c>
      <c r="L130">
        <v>-2.8319999999999999</v>
      </c>
    </row>
    <row r="131" spans="10:12" x14ac:dyDescent="0.25">
      <c r="J131" s="17">
        <v>45296</v>
      </c>
      <c r="K131" s="18">
        <v>0.5</v>
      </c>
      <c r="L131">
        <v>-1.08</v>
      </c>
    </row>
    <row r="132" spans="10:12" x14ac:dyDescent="0.25">
      <c r="J132" s="17">
        <v>45296</v>
      </c>
      <c r="K132" s="18">
        <v>0.54166666666666663</v>
      </c>
      <c r="L132">
        <v>0.748</v>
      </c>
    </row>
    <row r="133" spans="10:12" x14ac:dyDescent="0.25">
      <c r="J133" s="17">
        <v>45296</v>
      </c>
      <c r="K133" s="18">
        <v>0.58333333333333337</v>
      </c>
      <c r="L133">
        <v>2.2240000000000002</v>
      </c>
    </row>
    <row r="134" spans="10:12" x14ac:dyDescent="0.25">
      <c r="J134" s="17">
        <v>45296</v>
      </c>
      <c r="K134" s="18">
        <v>0.625</v>
      </c>
      <c r="L134">
        <v>2.98</v>
      </c>
    </row>
    <row r="135" spans="10:12" x14ac:dyDescent="0.25">
      <c r="J135" s="17">
        <v>45296</v>
      </c>
      <c r="K135" s="18">
        <v>0.66666666666666663</v>
      </c>
      <c r="L135">
        <v>2.8759999999999999</v>
      </c>
    </row>
    <row r="136" spans="10:12" x14ac:dyDescent="0.25">
      <c r="J136" s="17">
        <v>45296</v>
      </c>
      <c r="K136" s="18">
        <v>0.70833333333333337</v>
      </c>
      <c r="L136">
        <v>1.984</v>
      </c>
    </row>
    <row r="137" spans="10:12" x14ac:dyDescent="0.25">
      <c r="J137" s="17">
        <v>45296</v>
      </c>
      <c r="K137" s="18">
        <v>0.75</v>
      </c>
      <c r="L137">
        <v>0.57999999999999996</v>
      </c>
    </row>
    <row r="138" spans="10:12" x14ac:dyDescent="0.25">
      <c r="J138" s="17">
        <v>45296</v>
      </c>
      <c r="K138" s="18">
        <v>0.79166666666666663</v>
      </c>
      <c r="L138">
        <v>-0.91200000000000003</v>
      </c>
    </row>
    <row r="139" spans="10:12" x14ac:dyDescent="0.25">
      <c r="J139" s="17">
        <v>45296</v>
      </c>
      <c r="K139" s="18">
        <v>0.83333333333333337</v>
      </c>
      <c r="L139">
        <v>-2.0920000000000001</v>
      </c>
    </row>
    <row r="140" spans="10:12" x14ac:dyDescent="0.25">
      <c r="J140" s="17">
        <v>45296</v>
      </c>
      <c r="K140" s="18">
        <v>0.875</v>
      </c>
      <c r="L140">
        <v>-2.5960000000000001</v>
      </c>
    </row>
    <row r="141" spans="10:12" x14ac:dyDescent="0.25">
      <c r="J141" s="17">
        <v>45296</v>
      </c>
      <c r="K141" s="18">
        <v>0.91666666666666663</v>
      </c>
      <c r="L141">
        <v>-2.2879999999999998</v>
      </c>
    </row>
    <row r="142" spans="10:12" x14ac:dyDescent="0.25">
      <c r="J142" s="17">
        <v>45296</v>
      </c>
      <c r="K142" s="18">
        <v>0.95833333333333337</v>
      </c>
      <c r="L142">
        <v>-1.224</v>
      </c>
    </row>
    <row r="143" spans="10:12" x14ac:dyDescent="0.25">
      <c r="J143" s="17">
        <v>45297</v>
      </c>
      <c r="K143" s="18">
        <v>0</v>
      </c>
      <c r="L143">
        <v>0.32400000000000001</v>
      </c>
    </row>
    <row r="144" spans="10:12" x14ac:dyDescent="0.25">
      <c r="J144" s="17">
        <v>45297</v>
      </c>
      <c r="K144" s="18">
        <v>4.1666666666666664E-2</v>
      </c>
      <c r="L144">
        <v>1.948</v>
      </c>
    </row>
    <row r="145" spans="10:12" x14ac:dyDescent="0.25">
      <c r="J145" s="17">
        <v>45297</v>
      </c>
      <c r="K145" s="18">
        <v>8.3333333333333329E-2</v>
      </c>
      <c r="L145">
        <v>3.2</v>
      </c>
    </row>
    <row r="146" spans="10:12" x14ac:dyDescent="0.25">
      <c r="J146" s="17">
        <v>45297</v>
      </c>
      <c r="K146" s="18">
        <v>0.125</v>
      </c>
      <c r="L146">
        <v>3.7759999999999998</v>
      </c>
    </row>
    <row r="147" spans="10:12" x14ac:dyDescent="0.25">
      <c r="J147" s="17">
        <v>45297</v>
      </c>
      <c r="K147" s="18">
        <v>0.16666666666666666</v>
      </c>
      <c r="L147">
        <v>3.472</v>
      </c>
    </row>
    <row r="148" spans="10:12" x14ac:dyDescent="0.25">
      <c r="J148" s="17">
        <v>45297</v>
      </c>
      <c r="K148" s="18">
        <v>0.20833333333333334</v>
      </c>
      <c r="L148">
        <v>2.3359999999999999</v>
      </c>
    </row>
    <row r="149" spans="10:12" x14ac:dyDescent="0.25">
      <c r="J149" s="17">
        <v>45297</v>
      </c>
      <c r="K149" s="18">
        <v>0.25</v>
      </c>
      <c r="L149">
        <v>0.628</v>
      </c>
    </row>
    <row r="150" spans="10:12" x14ac:dyDescent="0.25">
      <c r="J150" s="17">
        <v>45297</v>
      </c>
      <c r="K150" s="18">
        <v>0.29166666666666669</v>
      </c>
      <c r="L150">
        <v>-1.268</v>
      </c>
    </row>
    <row r="151" spans="10:12" x14ac:dyDescent="0.25">
      <c r="J151" s="17">
        <v>45297</v>
      </c>
      <c r="K151" s="18">
        <v>0.33333333333333331</v>
      </c>
      <c r="L151">
        <v>-2.8919999999999999</v>
      </c>
    </row>
    <row r="152" spans="10:12" x14ac:dyDescent="0.25">
      <c r="J152" s="17">
        <v>45297</v>
      </c>
      <c r="K152" s="18">
        <v>0.375</v>
      </c>
      <c r="L152">
        <v>-3.8839999999999999</v>
      </c>
    </row>
    <row r="153" spans="10:12" x14ac:dyDescent="0.25">
      <c r="J153" s="17">
        <v>45297</v>
      </c>
      <c r="K153" s="18">
        <v>0.41666666666666669</v>
      </c>
      <c r="L153">
        <v>-4.008</v>
      </c>
    </row>
    <row r="154" spans="10:12" x14ac:dyDescent="0.25">
      <c r="J154" s="17">
        <v>45297</v>
      </c>
      <c r="K154" s="18">
        <v>0.45833333333333331</v>
      </c>
      <c r="L154">
        <v>-3.2719999999999998</v>
      </c>
    </row>
    <row r="155" spans="10:12" x14ac:dyDescent="0.25">
      <c r="J155" s="17">
        <v>45297</v>
      </c>
      <c r="K155" s="18">
        <v>0.5</v>
      </c>
      <c r="L155">
        <v>-1.8759999999999999</v>
      </c>
    </row>
    <row r="156" spans="10:12" x14ac:dyDescent="0.25">
      <c r="J156" s="17">
        <v>45297</v>
      </c>
      <c r="K156" s="18">
        <v>0.54166666666666663</v>
      </c>
      <c r="L156">
        <v>-0.17599999999999999</v>
      </c>
    </row>
    <row r="157" spans="10:12" x14ac:dyDescent="0.25">
      <c r="J157" s="17">
        <v>45297</v>
      </c>
      <c r="K157" s="18">
        <v>0.58333333333333337</v>
      </c>
      <c r="L157">
        <v>1.4</v>
      </c>
    </row>
    <row r="158" spans="10:12" x14ac:dyDescent="0.25">
      <c r="J158" s="17">
        <v>45297</v>
      </c>
      <c r="K158" s="18">
        <v>0.625</v>
      </c>
      <c r="L158">
        <v>2.484</v>
      </c>
    </row>
    <row r="159" spans="10:12" x14ac:dyDescent="0.25">
      <c r="J159" s="17">
        <v>45297</v>
      </c>
      <c r="K159" s="18">
        <v>0.66666666666666663</v>
      </c>
      <c r="L159">
        <v>2.8279999999999998</v>
      </c>
    </row>
    <row r="160" spans="10:12" x14ac:dyDescent="0.25">
      <c r="J160" s="17">
        <v>45297</v>
      </c>
      <c r="K160" s="18">
        <v>0.70833333333333337</v>
      </c>
      <c r="L160">
        <v>2.3959999999999999</v>
      </c>
    </row>
    <row r="161" spans="10:12" x14ac:dyDescent="0.25">
      <c r="J161" s="17">
        <v>45297</v>
      </c>
      <c r="K161" s="18">
        <v>0.75</v>
      </c>
      <c r="L161">
        <v>1.3440000000000001</v>
      </c>
    </row>
    <row r="162" spans="10:12" x14ac:dyDescent="0.25">
      <c r="J162" s="17">
        <v>45297</v>
      </c>
      <c r="K162" s="18">
        <v>0.79166666666666663</v>
      </c>
      <c r="L162">
        <v>0</v>
      </c>
    </row>
    <row r="163" spans="10:12" x14ac:dyDescent="0.25">
      <c r="J163" s="17">
        <v>45297</v>
      </c>
      <c r="K163" s="18">
        <v>0.83333333333333337</v>
      </c>
      <c r="L163">
        <v>-1.264</v>
      </c>
    </row>
    <row r="164" spans="10:12" x14ac:dyDescent="0.25">
      <c r="J164" s="17">
        <v>45297</v>
      </c>
      <c r="K164" s="18">
        <v>0.875</v>
      </c>
      <c r="L164">
        <v>-2.08</v>
      </c>
    </row>
    <row r="165" spans="10:12" x14ac:dyDescent="0.25">
      <c r="J165" s="17">
        <v>45297</v>
      </c>
      <c r="K165" s="18">
        <v>0.91666666666666663</v>
      </c>
      <c r="L165">
        <v>-2.2320000000000002</v>
      </c>
    </row>
    <row r="166" spans="10:12" x14ac:dyDescent="0.25">
      <c r="J166" s="17">
        <v>45297</v>
      </c>
      <c r="K166" s="18">
        <v>0.95833333333333337</v>
      </c>
      <c r="L166">
        <v>-1.66</v>
      </c>
    </row>
    <row r="167" spans="10:12" x14ac:dyDescent="0.25">
      <c r="J167" s="17">
        <v>45298</v>
      </c>
      <c r="K167" s="18">
        <v>0</v>
      </c>
      <c r="L167">
        <v>-0.51600000000000001</v>
      </c>
    </row>
  </sheetData>
  <mergeCells count="1">
    <mergeCell ref="J21:L21"/>
  </mergeCells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C90DD-EAC5-4C27-8A94-C7B53B92586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AB0BB-9B69-47DF-8D9E-BD60A3DDB5DC}">
  <dimension ref="A1"/>
  <sheetViews>
    <sheetView workbookViewId="0">
      <selection activeCell="H24" sqref="H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Flow Routing</vt:lpstr>
      <vt:lpstr>Stream Routing</vt:lpstr>
      <vt:lpstr>Kinematic Wave</vt:lpstr>
      <vt:lpstr>Dynamic Flow</vt:lpstr>
      <vt:lpstr>HYD Linkage</vt:lpstr>
      <vt:lpstr>1-D Lake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Wool</dc:creator>
  <cp:lastModifiedBy>Tim Wool</cp:lastModifiedBy>
  <dcterms:created xsi:type="dcterms:W3CDTF">2024-09-09T12:17:15Z</dcterms:created>
  <dcterms:modified xsi:type="dcterms:W3CDTF">2024-09-09T18:27:15Z</dcterms:modified>
</cp:coreProperties>
</file>